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3176" activeTab="1"/>
  </bookViews>
  <sheets>
    <sheet name="Результаты команд" sheetId="4" r:id="rId1"/>
    <sheet name="Команды-виды" sheetId="3" r:id="rId2"/>
    <sheet name="Расчётная таблица" sheetId="2" state="hidden" r:id="rId3"/>
    <sheet name="Архив" sheetId="1" state="hidden" r:id="rId4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2"/>
  <c r="B30"/>
  <c r="B28"/>
  <c r="B27"/>
  <c r="B26"/>
  <c r="B25"/>
  <c r="B24"/>
  <c r="B23"/>
  <c r="B21"/>
  <c r="B20"/>
  <c r="B19"/>
  <c r="B18"/>
  <c r="B17"/>
  <c r="B16"/>
  <c r="B15"/>
  <c r="B14"/>
  <c r="B13"/>
  <c r="B9"/>
  <c r="B8"/>
  <c r="B7"/>
  <c r="B6"/>
  <c r="B5"/>
  <c r="B4"/>
  <c r="J78"/>
  <c r="E78"/>
  <c r="D36"/>
  <c r="E35"/>
  <c r="E4"/>
  <c r="H34"/>
  <c r="D36" i="1"/>
  <c r="D35"/>
  <c r="D34"/>
  <c r="D33"/>
  <c r="D32"/>
  <c r="D31"/>
  <c r="D30"/>
  <c r="D29"/>
  <c r="D28"/>
  <c r="D27"/>
  <c r="D26"/>
  <c r="D25"/>
  <c r="D24"/>
  <c r="D23"/>
  <c r="D22"/>
  <c r="D20"/>
  <c r="D19"/>
  <c r="D17"/>
  <c r="D16"/>
  <c r="D15"/>
  <c r="D14"/>
  <c r="D13"/>
  <c r="D12"/>
  <c r="D11"/>
  <c r="D10"/>
  <c r="D9"/>
  <c r="D8"/>
  <c r="J99" i="2"/>
  <c r="I99"/>
  <c r="H99"/>
  <c r="G99"/>
  <c r="F99"/>
  <c r="E99"/>
  <c r="D99"/>
  <c r="J98"/>
  <c r="I98"/>
  <c r="H98"/>
  <c r="G98"/>
  <c r="F98"/>
  <c r="E98"/>
  <c r="D98"/>
  <c r="J97"/>
  <c r="I97"/>
  <c r="H97"/>
  <c r="G97"/>
  <c r="F97"/>
  <c r="E97"/>
  <c r="D97"/>
  <c r="J96"/>
  <c r="I96"/>
  <c r="H96"/>
  <c r="G96"/>
  <c r="F96"/>
  <c r="E96"/>
  <c r="D96"/>
  <c r="J95"/>
  <c r="I95"/>
  <c r="H95"/>
  <c r="G95"/>
  <c r="F95"/>
  <c r="E95"/>
  <c r="D95"/>
  <c r="J94"/>
  <c r="I94"/>
  <c r="H94"/>
  <c r="G94"/>
  <c r="F94"/>
  <c r="E94"/>
  <c r="D94"/>
  <c r="J93"/>
  <c r="I93"/>
  <c r="H93"/>
  <c r="G93"/>
  <c r="F93"/>
  <c r="E93"/>
  <c r="D93"/>
  <c r="J92"/>
  <c r="I92"/>
  <c r="H92"/>
  <c r="G92"/>
  <c r="F92"/>
  <c r="E92"/>
  <c r="D92"/>
  <c r="J91"/>
  <c r="I91"/>
  <c r="H91"/>
  <c r="G91"/>
  <c r="F91"/>
  <c r="E91"/>
  <c r="D91"/>
  <c r="J90"/>
  <c r="I90"/>
  <c r="H90"/>
  <c r="G90"/>
  <c r="F90"/>
  <c r="E90"/>
  <c r="D90"/>
  <c r="J89"/>
  <c r="I89"/>
  <c r="H89"/>
  <c r="G89"/>
  <c r="F89"/>
  <c r="E89"/>
  <c r="D89"/>
  <c r="J88"/>
  <c r="I88"/>
  <c r="H88"/>
  <c r="G88"/>
  <c r="F88"/>
  <c r="E88"/>
  <c r="D88"/>
  <c r="J87"/>
  <c r="I87"/>
  <c r="H87"/>
  <c r="G87"/>
  <c r="F87"/>
  <c r="E87"/>
  <c r="D87"/>
  <c r="J86"/>
  <c r="I86"/>
  <c r="H86"/>
  <c r="G86"/>
  <c r="F86"/>
  <c r="E86"/>
  <c r="D86"/>
  <c r="J85"/>
  <c r="I85"/>
  <c r="H85"/>
  <c r="G85"/>
  <c r="F85"/>
  <c r="E85"/>
  <c r="D85"/>
  <c r="J84"/>
  <c r="I84"/>
  <c r="H84"/>
  <c r="G84"/>
  <c r="F84"/>
  <c r="E84"/>
  <c r="D84"/>
  <c r="J83"/>
  <c r="I83"/>
  <c r="H83"/>
  <c r="G83"/>
  <c r="F83"/>
  <c r="E83"/>
  <c r="D83"/>
  <c r="J82"/>
  <c r="I82"/>
  <c r="H82"/>
  <c r="G82"/>
  <c r="F82"/>
  <c r="E82"/>
  <c r="D82"/>
  <c r="J81"/>
  <c r="I81"/>
  <c r="H81"/>
  <c r="G81"/>
  <c r="F81"/>
  <c r="E81"/>
  <c r="D81"/>
  <c r="J80"/>
  <c r="I80"/>
  <c r="H80"/>
  <c r="G80"/>
  <c r="F80"/>
  <c r="E80"/>
  <c r="D80"/>
  <c r="J79"/>
  <c r="I79"/>
  <c r="H79"/>
  <c r="G79"/>
  <c r="F79"/>
  <c r="E79"/>
  <c r="D79"/>
  <c r="I78"/>
  <c r="H78"/>
  <c r="G78"/>
  <c r="F78"/>
  <c r="D78"/>
  <c r="J77"/>
  <c r="I77"/>
  <c r="H77"/>
  <c r="G77"/>
  <c r="F77"/>
  <c r="E77"/>
  <c r="D77"/>
  <c r="J76"/>
  <c r="I76"/>
  <c r="H76"/>
  <c r="G76"/>
  <c r="F76"/>
  <c r="E76"/>
  <c r="D76"/>
  <c r="J75"/>
  <c r="I75"/>
  <c r="H75"/>
  <c r="G75"/>
  <c r="F75"/>
  <c r="E75"/>
  <c r="D75"/>
  <c r="J74"/>
  <c r="I74"/>
  <c r="H74"/>
  <c r="G74"/>
  <c r="F74"/>
  <c r="E74"/>
  <c r="D74"/>
  <c r="J73"/>
  <c r="I73"/>
  <c r="H73"/>
  <c r="G73"/>
  <c r="F73"/>
  <c r="E73"/>
  <c r="D73"/>
  <c r="J72"/>
  <c r="I72"/>
  <c r="H72"/>
  <c r="G72"/>
  <c r="F72"/>
  <c r="E72"/>
  <c r="D72"/>
  <c r="J71"/>
  <c r="I71"/>
  <c r="H71"/>
  <c r="G71"/>
  <c r="F71"/>
  <c r="E71"/>
  <c r="D71"/>
  <c r="J70"/>
  <c r="I70"/>
  <c r="H70"/>
  <c r="G70"/>
  <c r="F70"/>
  <c r="E70"/>
  <c r="D70"/>
  <c r="J69"/>
  <c r="I69"/>
  <c r="H69"/>
  <c r="G69"/>
  <c r="F69"/>
  <c r="E69"/>
  <c r="D69"/>
  <c r="J68"/>
  <c r="I68"/>
  <c r="H68"/>
  <c r="G68"/>
  <c r="F68"/>
  <c r="E68"/>
  <c r="D68"/>
  <c r="J67"/>
  <c r="I67"/>
  <c r="H67"/>
  <c r="G67"/>
  <c r="F67"/>
  <c r="E67"/>
  <c r="D67"/>
  <c r="J66"/>
  <c r="I66"/>
  <c r="H66"/>
  <c r="G66"/>
  <c r="F66"/>
  <c r="E66"/>
  <c r="D66"/>
  <c r="J65"/>
  <c r="I65"/>
  <c r="H65"/>
  <c r="G65"/>
  <c r="F65"/>
  <c r="E65"/>
  <c r="D65"/>
  <c r="J64"/>
  <c r="I64"/>
  <c r="H64"/>
  <c r="G64"/>
  <c r="F64"/>
  <c r="E64"/>
  <c r="D64"/>
  <c r="J63"/>
  <c r="I63"/>
  <c r="H63"/>
  <c r="G63"/>
  <c r="F63"/>
  <c r="E63"/>
  <c r="D63"/>
  <c r="J62"/>
  <c r="I62"/>
  <c r="H62"/>
  <c r="G62"/>
  <c r="F62"/>
  <c r="E62"/>
  <c r="D62"/>
  <c r="J61"/>
  <c r="I61"/>
  <c r="H61"/>
  <c r="G61"/>
  <c r="F61"/>
  <c r="E61"/>
  <c r="D61"/>
  <c r="J60"/>
  <c r="I60"/>
  <c r="H60"/>
  <c r="G60"/>
  <c r="F60"/>
  <c r="E60"/>
  <c r="D60"/>
  <c r="J59"/>
  <c r="I59"/>
  <c r="H59"/>
  <c r="G59"/>
  <c r="F59"/>
  <c r="E59"/>
  <c r="D59"/>
  <c r="J58"/>
  <c r="I58"/>
  <c r="H58"/>
  <c r="G58"/>
  <c r="F58"/>
  <c r="E58"/>
  <c r="D58"/>
  <c r="J57"/>
  <c r="I57"/>
  <c r="H57"/>
  <c r="G57"/>
  <c r="F57"/>
  <c r="E57"/>
  <c r="D57"/>
  <c r="J56"/>
  <c r="I56"/>
  <c r="H56"/>
  <c r="G56"/>
  <c r="F56"/>
  <c r="E56"/>
  <c r="D56"/>
  <c r="J55"/>
  <c r="I55"/>
  <c r="H55"/>
  <c r="G55"/>
  <c r="F55"/>
  <c r="E55"/>
  <c r="D55"/>
  <c r="J54"/>
  <c r="I54"/>
  <c r="H54"/>
  <c r="G54"/>
  <c r="F54"/>
  <c r="E54"/>
  <c r="D54"/>
  <c r="J53"/>
  <c r="I53"/>
  <c r="H53"/>
  <c r="G53"/>
  <c r="F53"/>
  <c r="E53"/>
  <c r="D53"/>
  <c r="J52"/>
  <c r="I52"/>
  <c r="H52"/>
  <c r="G52"/>
  <c r="F52"/>
  <c r="E52"/>
  <c r="D52"/>
  <c r="J51"/>
  <c r="I51"/>
  <c r="H51"/>
  <c r="G51"/>
  <c r="F51"/>
  <c r="E51"/>
  <c r="D51"/>
  <c r="J50"/>
  <c r="I50"/>
  <c r="H50"/>
  <c r="G50"/>
  <c r="F50"/>
  <c r="E50"/>
  <c r="D50"/>
  <c r="J49"/>
  <c r="I49"/>
  <c r="H49"/>
  <c r="G49"/>
  <c r="F49"/>
  <c r="E49"/>
  <c r="D49"/>
  <c r="J48"/>
  <c r="I48"/>
  <c r="H48"/>
  <c r="G48"/>
  <c r="F48"/>
  <c r="E48"/>
  <c r="D48"/>
  <c r="J47"/>
  <c r="I47"/>
  <c r="H47"/>
  <c r="G47"/>
  <c r="F47"/>
  <c r="E47"/>
  <c r="D47"/>
  <c r="J46"/>
  <c r="I46"/>
  <c r="H46"/>
  <c r="G46"/>
  <c r="F46"/>
  <c r="E46"/>
  <c r="D46"/>
  <c r="J45"/>
  <c r="I45"/>
  <c r="H45"/>
  <c r="G45"/>
  <c r="F45"/>
  <c r="E45"/>
  <c r="D45"/>
  <c r="J44"/>
  <c r="I44"/>
  <c r="H44"/>
  <c r="G44"/>
  <c r="F44"/>
  <c r="E44"/>
  <c r="D44"/>
  <c r="J43"/>
  <c r="I43"/>
  <c r="H43"/>
  <c r="G43"/>
  <c r="F43"/>
  <c r="E43"/>
  <c r="D43"/>
  <c r="J42"/>
  <c r="I42"/>
  <c r="H42"/>
  <c r="G42"/>
  <c r="F42"/>
  <c r="E42"/>
  <c r="D42"/>
  <c r="J41"/>
  <c r="I41"/>
  <c r="H41"/>
  <c r="G41"/>
  <c r="F41"/>
  <c r="E41"/>
  <c r="D41"/>
  <c r="J40"/>
  <c r="I40"/>
  <c r="H40"/>
  <c r="G40"/>
  <c r="F40"/>
  <c r="E40"/>
  <c r="D40"/>
  <c r="J39"/>
  <c r="I39"/>
  <c r="H39"/>
  <c r="G39"/>
  <c r="F39"/>
  <c r="E39"/>
  <c r="D39"/>
  <c r="J38"/>
  <c r="I38"/>
  <c r="H38"/>
  <c r="G38"/>
  <c r="F38"/>
  <c r="E38"/>
  <c r="D38"/>
  <c r="J37"/>
  <c r="I37"/>
  <c r="H37"/>
  <c r="G37"/>
  <c r="E37"/>
  <c r="J35"/>
  <c r="I35"/>
  <c r="H35"/>
  <c r="G35"/>
  <c r="F35"/>
  <c r="D35"/>
  <c r="J34"/>
  <c r="I34"/>
  <c r="G34"/>
  <c r="F34"/>
  <c r="E34"/>
  <c r="D34"/>
  <c r="J33"/>
  <c r="I33"/>
  <c r="H33"/>
  <c r="G33"/>
  <c r="F33"/>
  <c r="E33"/>
  <c r="D33"/>
  <c r="J32"/>
  <c r="I32"/>
  <c r="H32"/>
  <c r="G32"/>
  <c r="F32"/>
  <c r="E32"/>
  <c r="D32"/>
  <c r="J31"/>
  <c r="I31"/>
  <c r="H31"/>
  <c r="G31"/>
  <c r="F31"/>
  <c r="D31"/>
  <c r="I30"/>
  <c r="H30"/>
  <c r="G30"/>
  <c r="F30"/>
  <c r="E30"/>
  <c r="D30"/>
  <c r="H29"/>
  <c r="G29"/>
  <c r="H28"/>
  <c r="H27"/>
  <c r="G27"/>
  <c r="F27"/>
  <c r="H25"/>
  <c r="I24"/>
  <c r="G24"/>
  <c r="F24"/>
  <c r="I23"/>
  <c r="H23"/>
  <c r="J22"/>
  <c r="I22"/>
  <c r="H22"/>
  <c r="G22"/>
  <c r="F22"/>
  <c r="D22"/>
  <c r="J21"/>
  <c r="I21"/>
  <c r="H21"/>
  <c r="G21"/>
  <c r="F21"/>
  <c r="F20"/>
  <c r="I19"/>
  <c r="H18"/>
  <c r="I17"/>
  <c r="G17"/>
  <c r="J16"/>
  <c r="H16"/>
  <c r="G16"/>
  <c r="F16"/>
  <c r="E16"/>
  <c r="D16"/>
  <c r="J15"/>
  <c r="I15"/>
  <c r="H15"/>
  <c r="G15"/>
  <c r="F15"/>
  <c r="D15"/>
  <c r="I14"/>
  <c r="G14"/>
  <c r="F14"/>
  <c r="H13"/>
  <c r="J12"/>
  <c r="H12"/>
  <c r="G12"/>
  <c r="F12"/>
  <c r="E12"/>
  <c r="D12"/>
  <c r="J11"/>
  <c r="I11"/>
  <c r="H11"/>
  <c r="G11"/>
  <c r="F11"/>
  <c r="D11"/>
  <c r="J10"/>
  <c r="I10"/>
  <c r="H10"/>
  <c r="G10"/>
  <c r="F10"/>
  <c r="J9"/>
  <c r="I9"/>
  <c r="H9"/>
  <c r="G9"/>
  <c r="F9"/>
  <c r="D9"/>
  <c r="H8"/>
  <c r="J7"/>
  <c r="I7"/>
  <c r="H7"/>
  <c r="G7"/>
  <c r="F7"/>
  <c r="D7"/>
  <c r="I4"/>
  <c r="H4"/>
  <c r="G4"/>
  <c r="F4"/>
  <c r="D4"/>
  <c r="F37"/>
  <c r="A98"/>
  <c r="A90"/>
  <c r="A82"/>
  <c r="A74"/>
  <c r="A66"/>
  <c r="A58"/>
  <c r="A50"/>
  <c r="A42"/>
  <c r="A34"/>
  <c r="A26"/>
  <c r="A18"/>
  <c r="A10"/>
  <c r="B99"/>
  <c r="B91"/>
  <c r="B83"/>
  <c r="B75"/>
  <c r="B67"/>
  <c r="B59"/>
  <c r="B51"/>
  <c r="B43"/>
  <c r="B35"/>
  <c r="A95"/>
  <c r="A87"/>
  <c r="A79"/>
  <c r="A71"/>
  <c r="A63"/>
  <c r="A55"/>
  <c r="A47"/>
  <c r="A39"/>
  <c r="A31"/>
  <c r="A23"/>
  <c r="A15"/>
  <c r="A7"/>
  <c r="B94"/>
  <c r="B86"/>
  <c r="B78"/>
  <c r="B66"/>
  <c r="B46"/>
  <c r="A96"/>
  <c r="A88"/>
  <c r="A80"/>
  <c r="A72"/>
  <c r="A64"/>
  <c r="A56"/>
  <c r="A48"/>
  <c r="A40"/>
  <c r="A32"/>
  <c r="A24"/>
  <c r="A16"/>
  <c r="A8"/>
  <c r="B97"/>
  <c r="B89"/>
  <c r="B81"/>
  <c r="B73"/>
  <c r="B65"/>
  <c r="B57"/>
  <c r="B49"/>
  <c r="B41"/>
  <c r="B33"/>
  <c r="A93"/>
  <c r="A85"/>
  <c r="A77"/>
  <c r="A69"/>
  <c r="A61"/>
  <c r="A53"/>
  <c r="A45"/>
  <c r="A37"/>
  <c r="A29"/>
  <c r="A21"/>
  <c r="A13"/>
  <c r="A5"/>
  <c r="B92"/>
  <c r="B84"/>
  <c r="B76"/>
  <c r="B68"/>
  <c r="B60"/>
  <c r="B52"/>
  <c r="B44"/>
  <c r="B36"/>
  <c r="B70"/>
  <c r="B54"/>
  <c r="B42"/>
  <c r="A94"/>
  <c r="A86"/>
  <c r="A78"/>
  <c r="A70"/>
  <c r="A62"/>
  <c r="A54"/>
  <c r="A46"/>
  <c r="A38"/>
  <c r="A30"/>
  <c r="A22"/>
  <c r="A14"/>
  <c r="A6"/>
  <c r="B95"/>
  <c r="B87"/>
  <c r="B79"/>
  <c r="B71"/>
  <c r="B63"/>
  <c r="B55"/>
  <c r="B47"/>
  <c r="B39"/>
  <c r="A99"/>
  <c r="A91"/>
  <c r="A83"/>
  <c r="A75"/>
  <c r="A67"/>
  <c r="A59"/>
  <c r="A51"/>
  <c r="A43"/>
  <c r="A35"/>
  <c r="A27"/>
  <c r="A19"/>
  <c r="A11"/>
  <c r="B98"/>
  <c r="B90"/>
  <c r="B82"/>
  <c r="B74"/>
  <c r="B58"/>
  <c r="B38"/>
  <c r="A92"/>
  <c r="A84"/>
  <c r="A76"/>
  <c r="A68"/>
  <c r="A60"/>
  <c r="A52"/>
  <c r="A44"/>
  <c r="A36"/>
  <c r="A28"/>
  <c r="A20"/>
  <c r="A12"/>
  <c r="A4"/>
  <c r="B93"/>
  <c r="B85"/>
  <c r="B77"/>
  <c r="B69"/>
  <c r="B61"/>
  <c r="B53"/>
  <c r="B45"/>
  <c r="B37"/>
  <c r="A97"/>
  <c r="A89"/>
  <c r="A81"/>
  <c r="A73"/>
  <c r="A65"/>
  <c r="A57"/>
  <c r="A49"/>
  <c r="A41"/>
  <c r="A33"/>
  <c r="A25"/>
  <c r="A17"/>
  <c r="A9"/>
  <c r="B96"/>
  <c r="B88"/>
  <c r="B80"/>
  <c r="B72"/>
  <c r="B64"/>
  <c r="B56"/>
  <c r="B48"/>
  <c r="B40"/>
  <c r="B32"/>
  <c r="B62"/>
  <c r="B50"/>
  <c r="B34"/>
  <c r="I5" l="1"/>
  <c r="E7"/>
  <c r="E9"/>
  <c r="E11"/>
  <c r="E15"/>
  <c r="F17"/>
  <c r="E19"/>
  <c r="E21"/>
  <c r="E23"/>
  <c r="E25"/>
  <c r="J27"/>
  <c r="J29"/>
  <c r="E31"/>
  <c r="J6"/>
  <c r="J8"/>
  <c r="E10"/>
  <c r="I12"/>
  <c r="D14"/>
  <c r="I16"/>
  <c r="G18"/>
  <c r="D20"/>
  <c r="E22"/>
  <c r="H24"/>
  <c r="I26"/>
  <c r="J28"/>
  <c r="J30"/>
  <c r="J13"/>
  <c r="D28"/>
  <c r="I28"/>
  <c r="J20"/>
  <c r="J26"/>
  <c r="J17"/>
  <c r="H17"/>
  <c r="I25"/>
  <c r="G19"/>
  <c r="I27"/>
  <c r="D27"/>
  <c r="E28"/>
  <c r="G20"/>
  <c r="E27"/>
  <c r="F28"/>
  <c r="E20"/>
  <c r="H20"/>
  <c r="G28"/>
  <c r="I20"/>
  <c r="J24"/>
  <c r="D26"/>
  <c r="E26"/>
  <c r="F26"/>
  <c r="D25"/>
  <c r="J25"/>
  <c r="F19"/>
  <c r="J19"/>
  <c r="H19"/>
  <c r="D19"/>
  <c r="I18"/>
  <c r="J18"/>
  <c r="D18"/>
  <c r="E8"/>
  <c r="F8"/>
  <c r="G8"/>
  <c r="D10"/>
  <c r="D8"/>
  <c r="D13"/>
  <c r="D17"/>
  <c r="E18"/>
  <c r="F25"/>
  <c r="G26"/>
  <c r="E13"/>
  <c r="F23"/>
  <c r="I8"/>
  <c r="E17"/>
  <c r="G25"/>
  <c r="F18"/>
  <c r="H26"/>
  <c r="D24"/>
  <c r="G23"/>
  <c r="D6"/>
  <c r="G6"/>
  <c r="E6"/>
  <c r="D21"/>
  <c r="E24"/>
  <c r="E14"/>
  <c r="J5"/>
  <c r="D29"/>
  <c r="J4"/>
  <c r="E5"/>
  <c r="F6"/>
  <c r="F13"/>
  <c r="H14"/>
  <c r="F5"/>
  <c r="H6"/>
  <c r="G13"/>
  <c r="J23"/>
  <c r="F29"/>
  <c r="G5"/>
  <c r="I6"/>
  <c r="J14"/>
  <c r="I29"/>
  <c r="E29"/>
  <c r="H5"/>
  <c r="I13"/>
  <c r="D23"/>
  <c r="D5"/>
  <c r="I36"/>
  <c r="H36"/>
  <c r="G36"/>
  <c r="E36"/>
  <c r="F36"/>
  <c r="J36"/>
  <c r="D37"/>
  <c r="F3" l="1"/>
  <c r="E3"/>
  <c r="G2"/>
  <c r="D2"/>
  <c r="H2"/>
  <c r="I2"/>
  <c r="J2"/>
  <c r="E2"/>
  <c r="J3"/>
  <c r="I3"/>
  <c r="H3"/>
  <c r="G3"/>
  <c r="F2"/>
  <c r="D3"/>
  <c r="BA21" i="1"/>
  <c r="AZ21"/>
  <c r="AY21"/>
  <c r="AX21"/>
  <c r="AW21"/>
  <c r="AV21"/>
  <c r="AU21"/>
  <c r="AT21"/>
  <c r="AS21"/>
  <c r="AR21"/>
  <c r="AB18"/>
  <c r="BA18"/>
  <c r="AZ18"/>
  <c r="AY18"/>
  <c r="AX18"/>
  <c r="AW18"/>
  <c r="AV18"/>
  <c r="AU18"/>
  <c r="AT18"/>
  <c r="AS18"/>
  <c r="AR18"/>
  <c r="AB7"/>
  <c r="BA7"/>
  <c r="AZ7"/>
  <c r="AY7"/>
  <c r="AX7"/>
  <c r="AW7"/>
  <c r="AV7"/>
  <c r="AU7"/>
  <c r="AT7"/>
  <c r="AS7"/>
  <c r="AR7"/>
  <c r="AB6"/>
  <c r="BA6"/>
  <c r="AZ6"/>
  <c r="AY6"/>
  <c r="AX6"/>
  <c r="AW6"/>
  <c r="AV6"/>
  <c r="AU6"/>
  <c r="AT6"/>
  <c r="AS6"/>
  <c r="AR6"/>
  <c r="AB5"/>
  <c r="BA5"/>
  <c r="AZ5"/>
  <c r="AY5"/>
  <c r="AX5"/>
  <c r="AW5"/>
  <c r="AV5"/>
  <c r="AU5"/>
  <c r="AT5"/>
  <c r="AS5"/>
  <c r="AR5"/>
  <c r="D18" l="1"/>
  <c r="D21"/>
  <c r="D6"/>
  <c r="D7"/>
  <c r="D5"/>
</calcChain>
</file>

<file path=xl/sharedStrings.xml><?xml version="1.0" encoding="utf-8"?>
<sst xmlns="http://schemas.openxmlformats.org/spreadsheetml/2006/main" count="778" uniqueCount="137">
  <si>
    <t>Atomic Energy</t>
  </si>
  <si>
    <t>Фотоклуб "Щелк"</t>
  </si>
  <si>
    <t>Щурки</t>
  </si>
  <si>
    <t>ДСК Феникс</t>
  </si>
  <si>
    <t>Свидетели чибиса</t>
  </si>
  <si>
    <t>Чижик-пыжик</t>
  </si>
  <si>
    <t>зоркий сокол</t>
  </si>
  <si>
    <t>ирбис</t>
  </si>
  <si>
    <t>Берд Бастерс</t>
  </si>
  <si>
    <t xml:space="preserve">Чайка </t>
  </si>
  <si>
    <t>Чижик-Пыжик(ЮБ)</t>
  </si>
  <si>
    <t>Черноголовка</t>
  </si>
  <si>
    <t>19 (19)</t>
  </si>
  <si>
    <t>16 (16)</t>
  </si>
  <si>
    <t>15 (15)</t>
  </si>
  <si>
    <t>13(13)</t>
  </si>
  <si>
    <t>12 (12)</t>
  </si>
  <si>
    <t>14 (14)</t>
  </si>
  <si>
    <t>11 (11)</t>
  </si>
  <si>
    <t>8 (8)</t>
  </si>
  <si>
    <t>4 (4)</t>
  </si>
  <si>
    <t>5 (5)</t>
  </si>
  <si>
    <t>3 (2)</t>
  </si>
  <si>
    <t>Белоспинный дятел</t>
  </si>
  <si>
    <t/>
  </si>
  <si>
    <t>Большой пёстрый дятел</t>
  </si>
  <si>
    <t>Малый пёстрый дятел</t>
  </si>
  <si>
    <t>Сизый голубь</t>
  </si>
  <si>
    <t>Большая синица</t>
  </si>
  <si>
    <t>Домовый воробей</t>
  </si>
  <si>
    <t>Полевой воробей</t>
  </si>
  <si>
    <t>Серая ворона</t>
  </si>
  <si>
    <t>Черноголовая гаичка</t>
  </si>
  <si>
    <t>Atomic
Energy</t>
  </si>
  <si>
    <t>Феникс</t>
  </si>
  <si>
    <t>Зоркий
сокол</t>
  </si>
  <si>
    <t>Пернатый
дозор</t>
  </si>
  <si>
    <t>Стрижи</t>
  </si>
  <si>
    <t>Бесшумный
стрелок</t>
  </si>
  <si>
    <t>220 вольт</t>
  </si>
  <si>
    <t>ЮННАТ</t>
  </si>
  <si>
    <t>Воробьи</t>
  </si>
  <si>
    <t>Абрис</t>
  </si>
  <si>
    <t>Трёхпалый дятел</t>
  </si>
  <si>
    <t>Зоркий сокол</t>
  </si>
  <si>
    <t>Феникс Рудня</t>
  </si>
  <si>
    <t>Щелк</t>
  </si>
  <si>
    <t>Быстрые птички</t>
  </si>
  <si>
    <t>Атомтроник</t>
  </si>
  <si>
    <t>Дружный атом</t>
  </si>
  <si>
    <t>Гамаюн</t>
  </si>
  <si>
    <t>ДСК Феникс Юг Д</t>
  </si>
  <si>
    <t>ДСК Феникс Север Д</t>
  </si>
  <si>
    <t>Воробьи Д</t>
  </si>
  <si>
    <t>Абрис 1 Д</t>
  </si>
  <si>
    <t>ДСК Феникс Нулевой меридиан Д</t>
  </si>
  <si>
    <t>Лесные птахи Д</t>
  </si>
  <si>
    <t>Абрис 2 Д</t>
  </si>
  <si>
    <t>15 (14)</t>
  </si>
  <si>
    <t>13 (12)</t>
  </si>
  <si>
    <t>10 (10)</t>
  </si>
  <si>
    <t>2 (2)</t>
  </si>
  <si>
    <t>2 (1)</t>
  </si>
  <si>
    <t>7 (7)</t>
  </si>
  <si>
    <t>7 (6)</t>
  </si>
  <si>
    <t>4 (3)</t>
  </si>
  <si>
    <t>3 (1)</t>
  </si>
  <si>
    <t>Чёрный дрозд</t>
  </si>
  <si>
    <t>Чиж</t>
  </si>
  <si>
    <t xml:space="preserve"> Свидетели
 чибиса</t>
  </si>
  <si>
    <t xml:space="preserve"> Atomic
 Energy</t>
  </si>
  <si>
    <t xml:space="preserve"> Балобан</t>
  </si>
  <si>
    <t xml:space="preserve"> Зоркий
 сокол</t>
  </si>
  <si>
    <t xml:space="preserve"> Ирбис</t>
  </si>
  <si>
    <t xml:space="preserve"> Кречет</t>
  </si>
  <si>
    <t xml:space="preserve"> Пернатый
 дозор</t>
  </si>
  <si>
    <t xml:space="preserve"> Сапсан</t>
  </si>
  <si>
    <t xml:space="preserve"> Смоленские
 Туканы</t>
  </si>
  <si>
    <t xml:space="preserve"> Сокол</t>
  </si>
  <si>
    <t xml:space="preserve"> Фотоклуб
 "Щелк"</t>
  </si>
  <si>
    <t>Кряква</t>
  </si>
  <si>
    <t>Перепелятник</t>
  </si>
  <si>
    <t>Серебристая чайка</t>
  </si>
  <si>
    <t>Средний пёстрый дятел</t>
  </si>
  <si>
    <t>Грач</t>
  </si>
  <si>
    <t>Зеленушка</t>
  </si>
  <si>
    <t>Лазоревка</t>
  </si>
  <si>
    <t>Ополовник</t>
  </si>
  <si>
    <t>Пухляк</t>
  </si>
  <si>
    <t>Год:</t>
  </si>
  <si>
    <t>Команда:</t>
  </si>
  <si>
    <t>Гусеобразные</t>
  </si>
  <si>
    <t>Соколообразные</t>
  </si>
  <si>
    <t>Ржанкообразные</t>
  </si>
  <si>
    <t>Воробьеобразные</t>
  </si>
  <si>
    <t>Дятлообразные</t>
  </si>
  <si>
    <t>Голубеобразные</t>
  </si>
  <si>
    <t>Сумма баллов:</t>
  </si>
  <si>
    <t>6 (5)</t>
  </si>
  <si>
    <t>3 (3)</t>
  </si>
  <si>
    <t>4 (1)</t>
  </si>
  <si>
    <t>17 (17)</t>
  </si>
  <si>
    <t>21 (20)</t>
  </si>
  <si>
    <t>6 (6)</t>
  </si>
  <si>
    <t>14 (12)</t>
  </si>
  <si>
    <t>9 (7)</t>
  </si>
  <si>
    <t>18 (18)</t>
  </si>
  <si>
    <t>Сфотографировано (определено) видов:</t>
  </si>
  <si>
    <t>Ирбис</t>
  </si>
  <si>
    <t>Ирбис 2</t>
  </si>
  <si>
    <t>Серые зайки</t>
  </si>
  <si>
    <t>Фотоклуб «Щёлк»</t>
  </si>
  <si>
    <t>Ворон</t>
  </si>
  <si>
    <t>Галка</t>
  </si>
  <si>
    <t>Желна</t>
  </si>
  <si>
    <t>Желтоголовый королёк</t>
  </si>
  <si>
    <t>Зарянка</t>
  </si>
  <si>
    <t>Московка</t>
  </si>
  <si>
    <t>Пищуха</t>
  </si>
  <si>
    <t>Поползень</t>
  </si>
  <si>
    <t>Рябинник</t>
  </si>
  <si>
    <t>Свиристель</t>
  </si>
  <si>
    <t>Седой дятел</t>
  </si>
  <si>
    <t>Снегирь</t>
  </si>
  <si>
    <t>Сойка</t>
  </si>
  <si>
    <t>Сорока</t>
  </si>
  <si>
    <t>Хохлатая синица</t>
  </si>
  <si>
    <t>Чечётка</t>
  </si>
  <si>
    <t>24 (24)</t>
  </si>
  <si>
    <t>13 (13)</t>
  </si>
  <si>
    <t>Сфотографировано
(определено) видов:</t>
  </si>
  <si>
    <t>Команда</t>
  </si>
  <si>
    <t>Сумма баллов</t>
  </si>
  <si>
    <t>Сфотографировано
(определено) видов</t>
  </si>
  <si>
    <t>Место</t>
  </si>
  <si>
    <t>Основная группа</t>
  </si>
  <si>
    <t>Юные Бёрдеры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</si>
</sst>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7" fillId="10" borderId="0" applyNumberFormat="0" applyBorder="0" applyAlignment="0" applyProtection="0"/>
  </cellStyleXfs>
  <cellXfs count="75">
    <xf numFmtId="0" fontId="0" fillId="0" borderId="0" xfId="0"/>
    <xf numFmtId="0" fontId="6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6" fillId="5" borderId="3" xfId="1" applyFont="1" applyFill="1" applyBorder="1" applyAlignment="1">
      <alignment horizontal="center"/>
    </xf>
    <xf numFmtId="0" fontId="6" fillId="5" borderId="3" xfId="2" applyFont="1" applyFill="1" applyBorder="1" applyAlignment="1">
      <alignment horizontal="center"/>
    </xf>
    <xf numFmtId="0" fontId="6" fillId="5" borderId="3" xfId="3" applyFont="1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0" fillId="6" borderId="3" xfId="0" applyFill="1" applyBorder="1"/>
    <xf numFmtId="0" fontId="0" fillId="9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14" borderId="3" xfId="0" applyFont="1" applyFill="1" applyBorder="1" applyAlignment="1">
      <alignment horizontal="centerContinuous"/>
    </xf>
    <xf numFmtId="0" fontId="0" fillId="14" borderId="3" xfId="0" applyFill="1" applyBorder="1" applyAlignment="1">
      <alignment horizontal="centerContinuous"/>
    </xf>
    <xf numFmtId="0" fontId="6" fillId="14" borderId="3" xfId="0" applyFont="1" applyFill="1" applyBorder="1" applyAlignment="1">
      <alignment horizontal="center" textRotation="90" wrapText="1"/>
    </xf>
    <xf numFmtId="0" fontId="6" fillId="14" borderId="3" xfId="0" applyFont="1" applyFill="1" applyBorder="1" applyAlignment="1">
      <alignment horizontal="center" textRotation="90"/>
    </xf>
    <xf numFmtId="0" fontId="0" fillId="14" borderId="3" xfId="0" applyFill="1" applyBorder="1" applyAlignment="1">
      <alignment horizontal="center"/>
    </xf>
    <xf numFmtId="0" fontId="4" fillId="11" borderId="3" xfId="0" applyFont="1" applyFill="1" applyBorder="1" applyAlignment="1">
      <alignment horizontal="centerContinuous"/>
    </xf>
    <xf numFmtId="0" fontId="0" fillId="11" borderId="3" xfId="0" applyFill="1" applyBorder="1" applyAlignment="1">
      <alignment horizontal="centerContinuous"/>
    </xf>
    <xf numFmtId="0" fontId="6" fillId="11" borderId="3" xfId="0" applyFont="1" applyFill="1" applyBorder="1" applyAlignment="1">
      <alignment horizontal="center" textRotation="90" wrapText="1"/>
    </xf>
    <xf numFmtId="0" fontId="6" fillId="11" borderId="3" xfId="1" applyFont="1" applyFill="1" applyBorder="1" applyAlignment="1">
      <alignment horizontal="center"/>
    </xf>
    <xf numFmtId="0" fontId="6" fillId="11" borderId="3" xfId="2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0" fontId="6" fillId="11" borderId="3" xfId="3" applyFont="1" applyFill="1" applyBorder="1" applyAlignment="1">
      <alignment horizontal="center"/>
    </xf>
    <xf numFmtId="0" fontId="4" fillId="15" borderId="3" xfId="0" applyFont="1" applyFill="1" applyBorder="1" applyAlignment="1">
      <alignment horizontal="centerContinuous"/>
    </xf>
    <xf numFmtId="0" fontId="6" fillId="15" borderId="3" xfId="0" applyFont="1" applyFill="1" applyBorder="1" applyAlignment="1">
      <alignment horizontal="center" textRotation="90" wrapText="1"/>
    </xf>
    <xf numFmtId="0" fontId="5" fillId="15" borderId="3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Continuous"/>
    </xf>
    <xf numFmtId="0" fontId="6" fillId="13" borderId="3" xfId="0" applyFont="1" applyFill="1" applyBorder="1" applyAlignment="1">
      <alignment horizontal="center" textRotation="90" wrapText="1"/>
    </xf>
    <xf numFmtId="0" fontId="6" fillId="13" borderId="3" xfId="0" applyFont="1" applyFill="1" applyBorder="1" applyAlignment="1">
      <alignment horizontal="center" textRotation="90"/>
    </xf>
    <xf numFmtId="0" fontId="6" fillId="13" borderId="3" xfId="0" applyFont="1" applyFill="1" applyBorder="1" applyAlignment="1">
      <alignment horizontal="center"/>
    </xf>
    <xf numFmtId="0" fontId="0" fillId="16" borderId="1" xfId="0" applyFill="1" applyBorder="1"/>
    <xf numFmtId="0" fontId="4" fillId="16" borderId="2" xfId="0" applyFont="1" applyFill="1" applyBorder="1" applyAlignment="1">
      <alignment horizontal="right" vertical="center" indent="1"/>
    </xf>
    <xf numFmtId="0" fontId="5" fillId="16" borderId="1" xfId="0" applyFont="1" applyFill="1" applyBorder="1" applyAlignment="1">
      <alignment horizontal="right" indent="1"/>
    </xf>
    <xf numFmtId="0" fontId="5" fillId="12" borderId="3" xfId="0" applyFont="1" applyFill="1" applyBorder="1" applyAlignment="1">
      <alignment horizontal="right" indent="1"/>
    </xf>
    <xf numFmtId="0" fontId="5" fillId="12" borderId="3" xfId="0" applyFont="1" applyFill="1" applyBorder="1" applyAlignment="1">
      <alignment horizontal="left" indent="1"/>
    </xf>
    <xf numFmtId="164" fontId="4" fillId="16" borderId="2" xfId="0" applyNumberFormat="1" applyFont="1" applyFill="1" applyBorder="1" applyAlignment="1">
      <alignment horizontal="right" vertical="center" indent="1"/>
    </xf>
    <xf numFmtId="164" fontId="0" fillId="0" borderId="0" xfId="0" applyNumberFormat="1"/>
    <xf numFmtId="164" fontId="5" fillId="12" borderId="3" xfId="0" applyNumberFormat="1" applyFont="1" applyFill="1" applyBorder="1" applyAlignment="1">
      <alignment horizontal="right" indent="1"/>
    </xf>
    <xf numFmtId="0" fontId="0" fillId="16" borderId="4" xfId="0" applyFill="1" applyBorder="1"/>
    <xf numFmtId="0" fontId="5" fillId="16" borderId="4" xfId="0" applyFont="1" applyFill="1" applyBorder="1" applyAlignment="1">
      <alignment horizontal="right" indent="1"/>
    </xf>
    <xf numFmtId="2" fontId="0" fillId="16" borderId="1" xfId="0" applyNumberFormat="1" applyFill="1" applyBorder="1"/>
    <xf numFmtId="2" fontId="5" fillId="16" borderId="1" xfId="0" applyNumberFormat="1" applyFont="1" applyFill="1" applyBorder="1" applyAlignment="1">
      <alignment horizontal="right" indent="1"/>
    </xf>
    <xf numFmtId="2" fontId="0" fillId="0" borderId="0" xfId="0" applyNumberFormat="1"/>
    <xf numFmtId="0" fontId="0" fillId="11" borderId="0" xfId="0" applyFill="1"/>
    <xf numFmtId="0" fontId="6" fillId="11" borderId="3" xfId="0" applyFont="1" applyFill="1" applyBorder="1" applyAlignment="1">
      <alignment horizontal="center" textRotation="90"/>
    </xf>
    <xf numFmtId="2" fontId="5" fillId="16" borderId="5" xfId="0" applyNumberFormat="1" applyFont="1" applyFill="1" applyBorder="1" applyAlignment="1">
      <alignment horizontal="right" indent="1"/>
    </xf>
    <xf numFmtId="0" fontId="5" fillId="16" borderId="6" xfId="0" applyFont="1" applyFill="1" applyBorder="1" applyAlignment="1">
      <alignment horizontal="right" indent="1"/>
    </xf>
    <xf numFmtId="0" fontId="4" fillId="16" borderId="7" xfId="0" applyFont="1" applyFill="1" applyBorder="1" applyAlignment="1">
      <alignment horizontal="right" vertical="center" indent="1"/>
    </xf>
    <xf numFmtId="2" fontId="0" fillId="12" borderId="3" xfId="0" applyNumberFormat="1" applyFill="1" applyBorder="1"/>
    <xf numFmtId="0" fontId="0" fillId="12" borderId="3" xfId="0" applyFill="1" applyBorder="1"/>
    <xf numFmtId="0" fontId="0" fillId="6" borderId="3" xfId="0" applyFill="1" applyBorder="1" applyAlignment="1">
      <alignment horizontal="center"/>
    </xf>
    <xf numFmtId="165" fontId="0" fillId="14" borderId="3" xfId="0" applyNumberFormat="1" applyFill="1" applyBorder="1" applyAlignment="1">
      <alignment horizontal="center"/>
    </xf>
    <xf numFmtId="0" fontId="0" fillId="14" borderId="8" xfId="0" applyFill="1" applyBorder="1" applyAlignment="1">
      <alignment horizontal="center"/>
    </xf>
    <xf numFmtId="2" fontId="0" fillId="9" borderId="3" xfId="0" applyNumberFormat="1" applyFill="1" applyBorder="1" applyAlignment="1">
      <alignment horizontal="center"/>
    </xf>
    <xf numFmtId="2" fontId="0" fillId="0" borderId="0" xfId="0" applyNumberFormat="1" applyAlignment="1">
      <alignment horizontal="right" indent="1"/>
    </xf>
    <xf numFmtId="2" fontId="0" fillId="0" borderId="3" xfId="0" applyNumberFormat="1" applyBorder="1" applyAlignment="1">
      <alignment horizontal="right" indent="1"/>
    </xf>
    <xf numFmtId="0" fontId="0" fillId="0" borderId="3" xfId="0" applyBorder="1" applyAlignment="1">
      <alignment horizontal="right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wrapText="1" indent="1"/>
    </xf>
    <xf numFmtId="0" fontId="4" fillId="0" borderId="0" xfId="0" applyFont="1"/>
    <xf numFmtId="0" fontId="0" fillId="17" borderId="1" xfId="0" applyFill="1" applyBorder="1"/>
    <xf numFmtId="0" fontId="0" fillId="17" borderId="2" xfId="0" applyFill="1" applyBorder="1" applyAlignment="1">
      <alignment horizontal="right" indent="1"/>
    </xf>
    <xf numFmtId="0" fontId="0" fillId="17" borderId="3" xfId="0" applyFill="1" applyBorder="1" applyAlignment="1">
      <alignment horizontal="center" textRotation="90" wrapText="1"/>
    </xf>
    <xf numFmtId="0" fontId="0" fillId="17" borderId="2" xfId="0" applyFill="1" applyBorder="1" applyAlignment="1">
      <alignment horizontal="right" wrapText="1" indent="1"/>
    </xf>
    <xf numFmtId="0" fontId="0" fillId="17" borderId="3" xfId="0" applyFill="1" applyBorder="1" applyAlignment="1">
      <alignment horizontal="center" vertical="center"/>
    </xf>
    <xf numFmtId="0" fontId="0" fillId="8" borderId="1" xfId="0" applyFill="1" applyBorder="1" applyAlignment="1">
      <alignment horizontal="left" indent="2"/>
    </xf>
    <xf numFmtId="0" fontId="0" fillId="8" borderId="4" xfId="0" applyFill="1" applyBorder="1" applyAlignment="1">
      <alignment horizontal="left" wrapText="1" indent="2"/>
    </xf>
    <xf numFmtId="0" fontId="0" fillId="8" borderId="3" xfId="0" applyFill="1" applyBorder="1" applyAlignment="1">
      <alignment horizontal="right" indent="1"/>
    </xf>
    <xf numFmtId="0" fontId="0" fillId="8" borderId="3" xfId="0" applyFill="1" applyBorder="1"/>
    <xf numFmtId="0" fontId="0" fillId="8" borderId="4" xfId="0" applyFill="1" applyBorder="1" applyAlignment="1">
      <alignment horizontal="left" indent="2"/>
    </xf>
    <xf numFmtId="0" fontId="0" fillId="8" borderId="2" xfId="0" applyFill="1" applyBorder="1" applyAlignment="1">
      <alignment horizontal="left" indent="2"/>
    </xf>
    <xf numFmtId="0" fontId="0" fillId="17" borderId="3" xfId="0" applyFill="1" applyBorder="1" applyAlignment="1">
      <alignment horizontal="center" vertical="center" wrapText="1"/>
    </xf>
    <xf numFmtId="0" fontId="0" fillId="17" borderId="2" xfId="0" applyFill="1" applyBorder="1" applyAlignment="1">
      <alignment horizontal="center" vertical="center" wrapText="1"/>
    </xf>
    <xf numFmtId="2" fontId="0" fillId="17" borderId="3" xfId="0" applyNumberFormat="1" applyFill="1" applyBorder="1" applyAlignment="1">
      <alignment horizontal="right" indent="1"/>
    </xf>
    <xf numFmtId="2" fontId="0" fillId="17" borderId="2" xfId="0" applyNumberFormat="1" applyFill="1" applyBorder="1" applyAlignment="1">
      <alignment horizontal="center" vertical="center" wrapText="1"/>
    </xf>
  </cellXfs>
  <cellStyles count="5">
    <cellStyle name="40% - Акцент2" xfId="3" builtinId="35"/>
    <cellStyle name="Нейтральный 2" xfId="4"/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D13" sqref="D13"/>
    </sheetView>
  </sheetViews>
  <sheetFormatPr defaultRowHeight="14.4"/>
  <cols>
    <col min="1" max="1" width="6.44140625" bestFit="1" customWidth="1"/>
    <col min="2" max="2" width="19.33203125" customWidth="1"/>
    <col min="4" max="4" width="18.33203125" customWidth="1"/>
  </cols>
  <sheetData>
    <row r="1" spans="1:4" s="59" customFormat="1">
      <c r="A1" s="59" t="s">
        <v>135</v>
      </c>
    </row>
    <row r="2" spans="1:4" ht="43.2">
      <c r="A2" s="71" t="s">
        <v>134</v>
      </c>
      <c r="B2" s="72" t="s">
        <v>131</v>
      </c>
      <c r="C2" s="72" t="s">
        <v>132</v>
      </c>
      <c r="D2" s="72" t="s">
        <v>133</v>
      </c>
    </row>
    <row r="3" spans="1:4">
      <c r="A3" s="56">
        <v>1</v>
      </c>
      <c r="B3" s="58" t="s">
        <v>0</v>
      </c>
      <c r="C3" s="55">
        <v>155.91666666666666</v>
      </c>
      <c r="D3" s="57" t="s">
        <v>128</v>
      </c>
    </row>
    <row r="4" spans="1:4">
      <c r="A4" s="56">
        <v>2</v>
      </c>
      <c r="B4" s="58" t="s">
        <v>111</v>
      </c>
      <c r="C4" s="55">
        <v>100.08333333333331</v>
      </c>
      <c r="D4" s="57" t="s">
        <v>106</v>
      </c>
    </row>
    <row r="5" spans="1:4">
      <c r="A5" s="56">
        <v>3</v>
      </c>
      <c r="B5" s="58" t="s">
        <v>4</v>
      </c>
      <c r="C5" s="55">
        <v>98.583333333333329</v>
      </c>
      <c r="D5" s="57" t="s">
        <v>106</v>
      </c>
    </row>
    <row r="6" spans="1:4">
      <c r="A6" s="56">
        <v>4</v>
      </c>
      <c r="B6" s="58" t="s">
        <v>34</v>
      </c>
      <c r="C6" s="55">
        <v>69.666666666666671</v>
      </c>
      <c r="D6" s="57" t="s">
        <v>129</v>
      </c>
    </row>
    <row r="7" spans="1:4">
      <c r="A7" s="56">
        <v>5</v>
      </c>
      <c r="B7" s="58" t="s">
        <v>110</v>
      </c>
      <c r="C7" s="55">
        <v>38.75</v>
      </c>
      <c r="D7" s="57" t="s">
        <v>19</v>
      </c>
    </row>
    <row r="8" spans="1:4">
      <c r="C8" s="42"/>
    </row>
    <row r="9" spans="1:4">
      <c r="A9" s="59" t="s">
        <v>136</v>
      </c>
      <c r="C9" s="42"/>
    </row>
    <row r="10" spans="1:4" ht="43.2">
      <c r="A10" s="71" t="s">
        <v>134</v>
      </c>
      <c r="B10" s="72" t="s">
        <v>131</v>
      </c>
      <c r="C10" s="74" t="s">
        <v>132</v>
      </c>
      <c r="D10" s="72" t="s">
        <v>133</v>
      </c>
    </row>
    <row r="11" spans="1:4">
      <c r="A11" s="56">
        <v>1</v>
      </c>
      <c r="B11" s="58" t="s">
        <v>108</v>
      </c>
      <c r="C11" s="55">
        <v>56.750000000000007</v>
      </c>
      <c r="D11" s="57" t="s">
        <v>59</v>
      </c>
    </row>
    <row r="12" spans="1:4">
      <c r="A12" s="56">
        <v>2</v>
      </c>
      <c r="B12" s="58" t="s">
        <v>109</v>
      </c>
      <c r="C12" s="55">
        <v>48.083333333333336</v>
      </c>
      <c r="D12" s="57" t="s">
        <v>18</v>
      </c>
    </row>
  </sheetData>
  <sortState ref="A3:D7">
    <sortCondition descending="1" ref="C3:C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K25" sqref="K25"/>
    </sheetView>
  </sheetViews>
  <sheetFormatPr defaultRowHeight="14.4"/>
  <cols>
    <col min="1" max="1" width="5" customWidth="1"/>
    <col min="2" max="2" width="22" customWidth="1"/>
    <col min="3" max="9" width="7.6640625" customWidth="1"/>
  </cols>
  <sheetData>
    <row r="1" spans="1:10" ht="56.4" customHeight="1">
      <c r="A1" s="60"/>
      <c r="B1" s="61" t="s">
        <v>90</v>
      </c>
      <c r="C1" s="62" t="s">
        <v>4</v>
      </c>
      <c r="D1" s="62" t="s">
        <v>0</v>
      </c>
      <c r="E1" s="62" t="s">
        <v>108</v>
      </c>
      <c r="F1" s="62" t="s">
        <v>109</v>
      </c>
      <c r="G1" s="62" t="s">
        <v>110</v>
      </c>
      <c r="H1" s="62" t="s">
        <v>34</v>
      </c>
      <c r="I1" s="62" t="s">
        <v>111</v>
      </c>
    </row>
    <row r="2" spans="1:10">
      <c r="A2" s="60"/>
      <c r="B2" s="61" t="s">
        <v>97</v>
      </c>
      <c r="C2" s="73">
        <v>98.583333333333329</v>
      </c>
      <c r="D2" s="73">
        <v>155.91666666666666</v>
      </c>
      <c r="E2" s="73">
        <v>56.750000000000007</v>
      </c>
      <c r="F2" s="73">
        <v>48.083333333333336</v>
      </c>
      <c r="G2" s="73">
        <v>38.75</v>
      </c>
      <c r="H2" s="73">
        <v>69.666666666666671</v>
      </c>
      <c r="I2" s="73">
        <v>100.08333333333331</v>
      </c>
    </row>
    <row r="3" spans="1:10" ht="28.8">
      <c r="A3" s="60"/>
      <c r="B3" s="63" t="s">
        <v>130</v>
      </c>
      <c r="C3" s="64" t="s">
        <v>106</v>
      </c>
      <c r="D3" s="64" t="s">
        <v>128</v>
      </c>
      <c r="E3" s="64" t="s">
        <v>59</v>
      </c>
      <c r="F3" s="64" t="s">
        <v>18</v>
      </c>
      <c r="G3" s="64" t="s">
        <v>19</v>
      </c>
      <c r="H3" s="64" t="s">
        <v>129</v>
      </c>
      <c r="I3" s="64" t="s">
        <v>106</v>
      </c>
    </row>
    <row r="4" spans="1:10">
      <c r="A4" s="65" t="s">
        <v>92</v>
      </c>
      <c r="B4" s="66"/>
      <c r="C4" s="69"/>
      <c r="D4" s="69"/>
      <c r="E4" s="69"/>
      <c r="F4" s="69"/>
      <c r="G4" s="69"/>
      <c r="H4" s="69"/>
      <c r="I4" s="70"/>
    </row>
    <row r="5" spans="1:10">
      <c r="A5" s="67">
        <v>1</v>
      </c>
      <c r="B5" s="68" t="s">
        <v>81</v>
      </c>
      <c r="C5" s="55" t="s">
        <v>24</v>
      </c>
      <c r="D5" s="55" t="s">
        <v>24</v>
      </c>
      <c r="E5" s="55" t="s">
        <v>24</v>
      </c>
      <c r="F5" s="55" t="s">
        <v>24</v>
      </c>
      <c r="G5" s="55" t="s">
        <v>24</v>
      </c>
      <c r="H5" s="55">
        <v>9.75</v>
      </c>
      <c r="I5" s="55" t="s">
        <v>24</v>
      </c>
      <c r="J5" s="54"/>
    </row>
    <row r="6" spans="1:10">
      <c r="A6" s="65" t="s">
        <v>96</v>
      </c>
      <c r="B6" s="66"/>
      <c r="C6" s="69"/>
      <c r="D6" s="69"/>
      <c r="E6" s="69"/>
      <c r="F6" s="69"/>
      <c r="G6" s="69"/>
      <c r="H6" s="69"/>
      <c r="I6" s="70"/>
    </row>
    <row r="7" spans="1:10">
      <c r="A7" s="67">
        <v>2</v>
      </c>
      <c r="B7" s="68" t="s">
        <v>27</v>
      </c>
      <c r="C7" s="55">
        <v>3.583333333333333</v>
      </c>
      <c r="D7" s="55">
        <v>3.583333333333333</v>
      </c>
      <c r="E7" s="55">
        <v>3.583333333333333</v>
      </c>
      <c r="F7" s="55">
        <v>3.583333333333333</v>
      </c>
      <c r="G7" s="55" t="s">
        <v>24</v>
      </c>
      <c r="H7" s="55">
        <v>3.583333333333333</v>
      </c>
      <c r="I7" s="55">
        <v>3.583333333333333</v>
      </c>
      <c r="J7" s="54"/>
    </row>
    <row r="8" spans="1:10">
      <c r="A8" s="65" t="s">
        <v>95</v>
      </c>
      <c r="B8" s="66"/>
      <c r="C8" s="69"/>
      <c r="D8" s="69"/>
      <c r="E8" s="69"/>
      <c r="F8" s="69"/>
      <c r="G8" s="69"/>
      <c r="H8" s="69"/>
      <c r="I8" s="70"/>
    </row>
    <row r="9" spans="1:10">
      <c r="A9" s="67">
        <v>3</v>
      </c>
      <c r="B9" s="68" t="s">
        <v>23</v>
      </c>
      <c r="C9" s="55" t="s">
        <v>24</v>
      </c>
      <c r="D9" s="55" t="s">
        <v>24</v>
      </c>
      <c r="E9" s="55" t="s">
        <v>24</v>
      </c>
      <c r="F9" s="55" t="s">
        <v>24</v>
      </c>
      <c r="G9" s="55" t="s">
        <v>24</v>
      </c>
      <c r="H9" s="55" t="s">
        <v>24</v>
      </c>
      <c r="I9" s="55">
        <v>9.5833333333333339</v>
      </c>
      <c r="J9" s="54"/>
    </row>
    <row r="10" spans="1:10">
      <c r="A10" s="67">
        <v>4</v>
      </c>
      <c r="B10" s="68" t="s">
        <v>25</v>
      </c>
      <c r="C10" s="55">
        <v>3.833333333333333</v>
      </c>
      <c r="D10" s="55">
        <v>3.833333333333333</v>
      </c>
      <c r="E10" s="55">
        <v>3.833333333333333</v>
      </c>
      <c r="F10" s="55">
        <v>3.833333333333333</v>
      </c>
      <c r="G10" s="55">
        <v>3.833333333333333</v>
      </c>
      <c r="H10" s="55">
        <v>3.833333333333333</v>
      </c>
      <c r="I10" s="55">
        <v>3.833333333333333</v>
      </c>
      <c r="J10" s="54"/>
    </row>
    <row r="11" spans="1:10">
      <c r="A11" s="67">
        <v>5</v>
      </c>
      <c r="B11" s="68" t="s">
        <v>114</v>
      </c>
      <c r="C11" s="55">
        <v>9.3333333333333339</v>
      </c>
      <c r="D11" s="55">
        <v>9.3333333333333339</v>
      </c>
      <c r="E11" s="55" t="s">
        <v>24</v>
      </c>
      <c r="F11" s="55" t="s">
        <v>24</v>
      </c>
      <c r="G11" s="55" t="s">
        <v>24</v>
      </c>
      <c r="H11" s="55" t="s">
        <v>24</v>
      </c>
      <c r="I11" s="55" t="s">
        <v>24</v>
      </c>
      <c r="J11" s="54"/>
    </row>
    <row r="12" spans="1:10">
      <c r="A12" s="67">
        <v>6</v>
      </c>
      <c r="B12" s="68" t="s">
        <v>122</v>
      </c>
      <c r="C12" s="55">
        <v>7.166666666666667</v>
      </c>
      <c r="D12" s="55">
        <v>7.166666666666667</v>
      </c>
      <c r="E12" s="55">
        <v>7.166666666666667</v>
      </c>
      <c r="F12" s="55">
        <v>7.166666666666667</v>
      </c>
      <c r="G12" s="55" t="s">
        <v>24</v>
      </c>
      <c r="H12" s="55" t="s">
        <v>24</v>
      </c>
      <c r="I12" s="55">
        <v>7.166666666666667</v>
      </c>
      <c r="J12" s="54"/>
    </row>
    <row r="13" spans="1:10">
      <c r="A13" s="65" t="s">
        <v>94</v>
      </c>
      <c r="B13" s="66"/>
      <c r="C13" s="69"/>
      <c r="D13" s="69"/>
      <c r="E13" s="69"/>
      <c r="F13" s="69"/>
      <c r="G13" s="69"/>
      <c r="H13" s="69"/>
      <c r="I13" s="70"/>
    </row>
    <row r="14" spans="1:10">
      <c r="A14" s="67">
        <v>7</v>
      </c>
      <c r="B14" s="68" t="s">
        <v>28</v>
      </c>
      <c r="C14" s="55">
        <v>2.5833333333333335</v>
      </c>
      <c r="D14" s="55">
        <v>2.5833333333333335</v>
      </c>
      <c r="E14" s="55">
        <v>2.5833333333333335</v>
      </c>
      <c r="F14" s="55">
        <v>2.5833333333333335</v>
      </c>
      <c r="G14" s="55">
        <v>2.5833333333333335</v>
      </c>
      <c r="H14" s="55">
        <v>2.5833333333333335</v>
      </c>
      <c r="I14" s="55">
        <v>2.5833333333333335</v>
      </c>
      <c r="J14" s="54"/>
    </row>
    <row r="15" spans="1:10">
      <c r="A15" s="67">
        <v>8</v>
      </c>
      <c r="B15" s="68" t="s">
        <v>112</v>
      </c>
      <c r="C15" s="55" t="s">
        <v>24</v>
      </c>
      <c r="D15" s="55">
        <v>9.1666666666666661</v>
      </c>
      <c r="E15" s="55" t="s">
        <v>24</v>
      </c>
      <c r="F15" s="55" t="s">
        <v>24</v>
      </c>
      <c r="G15" s="55" t="s">
        <v>24</v>
      </c>
      <c r="H15" s="55" t="s">
        <v>24</v>
      </c>
      <c r="I15" s="55" t="s">
        <v>24</v>
      </c>
      <c r="J15" s="54"/>
    </row>
    <row r="16" spans="1:10">
      <c r="A16" s="67">
        <v>9</v>
      </c>
      <c r="B16" s="68" t="s">
        <v>113</v>
      </c>
      <c r="C16" s="55">
        <v>4.833333333333333</v>
      </c>
      <c r="D16" s="55">
        <v>4.833333333333333</v>
      </c>
      <c r="E16" s="55">
        <v>4.833333333333333</v>
      </c>
      <c r="F16" s="55">
        <v>4.833333333333333</v>
      </c>
      <c r="G16" s="55" t="s">
        <v>24</v>
      </c>
      <c r="H16" s="55">
        <v>4.833333333333333</v>
      </c>
      <c r="I16" s="55">
        <v>4.833333333333333</v>
      </c>
      <c r="J16" s="54"/>
    </row>
    <row r="17" spans="1:10">
      <c r="A17" s="67">
        <v>10</v>
      </c>
      <c r="B17" s="68" t="s">
        <v>29</v>
      </c>
      <c r="C17" s="55" t="s">
        <v>24</v>
      </c>
      <c r="D17" s="55">
        <v>9.5</v>
      </c>
      <c r="E17" s="55" t="s">
        <v>24</v>
      </c>
      <c r="F17" s="55" t="s">
        <v>24</v>
      </c>
      <c r="G17" s="55" t="s">
        <v>24</v>
      </c>
      <c r="H17" s="55" t="s">
        <v>24</v>
      </c>
      <c r="I17" s="55" t="s">
        <v>24</v>
      </c>
      <c r="J17" s="54"/>
    </row>
    <row r="18" spans="1:10">
      <c r="A18" s="67">
        <v>11</v>
      </c>
      <c r="B18" s="68" t="s">
        <v>115</v>
      </c>
      <c r="C18" s="55" t="s">
        <v>24</v>
      </c>
      <c r="D18" s="55">
        <v>10</v>
      </c>
      <c r="E18" s="55" t="s">
        <v>24</v>
      </c>
      <c r="F18" s="55" t="s">
        <v>24</v>
      </c>
      <c r="G18" s="55" t="s">
        <v>24</v>
      </c>
      <c r="H18" s="55" t="s">
        <v>24</v>
      </c>
      <c r="I18" s="55" t="s">
        <v>24</v>
      </c>
      <c r="J18" s="54"/>
    </row>
    <row r="19" spans="1:10">
      <c r="A19" s="67">
        <v>12</v>
      </c>
      <c r="B19" s="68" t="s">
        <v>116</v>
      </c>
      <c r="C19" s="55" t="s">
        <v>24</v>
      </c>
      <c r="D19" s="55" t="s">
        <v>24</v>
      </c>
      <c r="E19" s="55" t="s">
        <v>24</v>
      </c>
      <c r="F19" s="55" t="s">
        <v>24</v>
      </c>
      <c r="G19" s="55" t="s">
        <v>24</v>
      </c>
      <c r="H19" s="55">
        <v>10</v>
      </c>
      <c r="I19" s="55" t="s">
        <v>24</v>
      </c>
      <c r="J19" s="54"/>
    </row>
    <row r="20" spans="1:10">
      <c r="A20" s="67">
        <v>13</v>
      </c>
      <c r="B20" s="68" t="s">
        <v>86</v>
      </c>
      <c r="C20" s="55">
        <v>3.8333333333333335</v>
      </c>
      <c r="D20" s="55">
        <v>3.8333333333333335</v>
      </c>
      <c r="E20" s="55">
        <v>3.8333333333333335</v>
      </c>
      <c r="F20" s="55">
        <v>3.8333333333333335</v>
      </c>
      <c r="G20" s="55" t="s">
        <v>24</v>
      </c>
      <c r="H20" s="55">
        <v>3.8333333333333335</v>
      </c>
      <c r="I20" s="55">
        <v>3.8333333333333335</v>
      </c>
      <c r="J20" s="54"/>
    </row>
    <row r="21" spans="1:10">
      <c r="A21" s="67">
        <v>14</v>
      </c>
      <c r="B21" s="68" t="s">
        <v>117</v>
      </c>
      <c r="C21" s="55">
        <v>6.9999999999999991</v>
      </c>
      <c r="D21" s="55">
        <v>6.9999999999999991</v>
      </c>
      <c r="E21" s="55">
        <v>1</v>
      </c>
      <c r="F21" s="55" t="s">
        <v>24</v>
      </c>
      <c r="G21" s="55">
        <v>6.9999999999999991</v>
      </c>
      <c r="H21" s="55" t="s">
        <v>24</v>
      </c>
      <c r="I21" s="55">
        <v>6.9999999999999991</v>
      </c>
      <c r="J21" s="54"/>
    </row>
    <row r="22" spans="1:10">
      <c r="A22" s="67">
        <v>15</v>
      </c>
      <c r="B22" s="68" t="s">
        <v>87</v>
      </c>
      <c r="C22" s="55" t="s">
        <v>24</v>
      </c>
      <c r="D22" s="55">
        <v>8.9166666666666661</v>
      </c>
      <c r="E22" s="55" t="s">
        <v>24</v>
      </c>
      <c r="F22" s="55" t="s">
        <v>24</v>
      </c>
      <c r="G22" s="55" t="s">
        <v>24</v>
      </c>
      <c r="H22" s="55" t="s">
        <v>24</v>
      </c>
      <c r="I22" s="55" t="s">
        <v>24</v>
      </c>
      <c r="J22" s="54"/>
    </row>
    <row r="23" spans="1:10">
      <c r="A23" s="67">
        <v>16</v>
      </c>
      <c r="B23" s="68" t="s">
        <v>118</v>
      </c>
      <c r="C23" s="55">
        <v>5.916666666666667</v>
      </c>
      <c r="D23" s="55">
        <v>5.916666666666667</v>
      </c>
      <c r="E23" s="55">
        <v>5.916666666666667</v>
      </c>
      <c r="F23" s="55" t="s">
        <v>24</v>
      </c>
      <c r="G23" s="55">
        <v>5.916666666666667</v>
      </c>
      <c r="H23" s="55" t="s">
        <v>24</v>
      </c>
      <c r="I23" s="55">
        <v>5.916666666666667</v>
      </c>
      <c r="J23" s="54"/>
    </row>
    <row r="24" spans="1:10">
      <c r="A24" s="67">
        <v>17</v>
      </c>
      <c r="B24" s="68" t="s">
        <v>30</v>
      </c>
      <c r="C24" s="55">
        <v>4.5833333333333339</v>
      </c>
      <c r="D24" s="55">
        <v>4.5833333333333339</v>
      </c>
      <c r="E24" s="55">
        <v>4.5833333333333339</v>
      </c>
      <c r="F24" s="55">
        <v>4.5833333333333339</v>
      </c>
      <c r="G24" s="55" t="s">
        <v>24</v>
      </c>
      <c r="H24" s="55">
        <v>4.5833333333333339</v>
      </c>
      <c r="I24" s="55">
        <v>4.5833333333333339</v>
      </c>
      <c r="J24" s="54"/>
    </row>
    <row r="25" spans="1:10">
      <c r="A25" s="67">
        <v>18</v>
      </c>
      <c r="B25" s="68" t="s">
        <v>119</v>
      </c>
      <c r="C25" s="55">
        <v>4.5</v>
      </c>
      <c r="D25" s="55">
        <v>4.5</v>
      </c>
      <c r="E25" s="55">
        <v>4.5</v>
      </c>
      <c r="F25" s="55">
        <v>4.5</v>
      </c>
      <c r="G25" s="55">
        <v>4.5</v>
      </c>
      <c r="H25" s="55" t="s">
        <v>24</v>
      </c>
      <c r="I25" s="55">
        <v>4.5</v>
      </c>
      <c r="J25" s="54"/>
    </row>
    <row r="26" spans="1:10">
      <c r="A26" s="67">
        <v>19</v>
      </c>
      <c r="B26" s="68" t="s">
        <v>88</v>
      </c>
      <c r="C26" s="55">
        <v>5.583333333333333</v>
      </c>
      <c r="D26" s="55">
        <v>5.583333333333333</v>
      </c>
      <c r="E26" s="55" t="s">
        <v>24</v>
      </c>
      <c r="F26" s="55">
        <v>5.583333333333333</v>
      </c>
      <c r="G26" s="55">
        <v>5.583333333333333</v>
      </c>
      <c r="H26" s="55">
        <v>5.583333333333333</v>
      </c>
      <c r="I26" s="55">
        <v>5.583333333333333</v>
      </c>
      <c r="J26" s="54"/>
    </row>
    <row r="27" spans="1:10">
      <c r="A27" s="67">
        <v>20</v>
      </c>
      <c r="B27" s="68" t="s">
        <v>120</v>
      </c>
      <c r="C27" s="55">
        <v>8.75</v>
      </c>
      <c r="D27" s="55">
        <v>8.75</v>
      </c>
      <c r="E27" s="55" t="s">
        <v>24</v>
      </c>
      <c r="F27" s="55" t="s">
        <v>24</v>
      </c>
      <c r="G27" s="55" t="s">
        <v>24</v>
      </c>
      <c r="H27" s="55" t="s">
        <v>24</v>
      </c>
      <c r="I27" s="55" t="s">
        <v>24</v>
      </c>
      <c r="J27" s="54"/>
    </row>
    <row r="28" spans="1:10">
      <c r="A28" s="67">
        <v>21</v>
      </c>
      <c r="B28" s="68" t="s">
        <v>121</v>
      </c>
      <c r="C28" s="55" t="s">
        <v>24</v>
      </c>
      <c r="D28" s="55">
        <v>10</v>
      </c>
      <c r="E28" s="55" t="s">
        <v>24</v>
      </c>
      <c r="F28" s="55" t="s">
        <v>24</v>
      </c>
      <c r="G28" s="55" t="s">
        <v>24</v>
      </c>
      <c r="H28" s="55" t="s">
        <v>24</v>
      </c>
      <c r="I28" s="55" t="s">
        <v>24</v>
      </c>
      <c r="J28" s="54"/>
    </row>
    <row r="29" spans="1:10">
      <c r="A29" s="67">
        <v>22</v>
      </c>
      <c r="B29" s="68" t="s">
        <v>31</v>
      </c>
      <c r="C29" s="55">
        <v>6</v>
      </c>
      <c r="D29" s="55">
        <v>6</v>
      </c>
      <c r="E29" s="55" t="s">
        <v>24</v>
      </c>
      <c r="F29" s="55" t="s">
        <v>24</v>
      </c>
      <c r="G29" s="55">
        <v>6</v>
      </c>
      <c r="H29" s="55" t="s">
        <v>24</v>
      </c>
      <c r="I29" s="55">
        <v>6</v>
      </c>
      <c r="J29" s="54"/>
    </row>
    <row r="30" spans="1:10">
      <c r="A30" s="67">
        <v>23</v>
      </c>
      <c r="B30" s="68" t="s">
        <v>123</v>
      </c>
      <c r="C30" s="55">
        <v>3.333333333333333</v>
      </c>
      <c r="D30" s="55">
        <v>3.333333333333333</v>
      </c>
      <c r="E30" s="55">
        <v>3.333333333333333</v>
      </c>
      <c r="F30" s="55">
        <v>3.333333333333333</v>
      </c>
      <c r="G30" s="55">
        <v>3.333333333333333</v>
      </c>
      <c r="H30" s="55">
        <v>3.333333333333333</v>
      </c>
      <c r="I30" s="55">
        <v>3.333333333333333</v>
      </c>
      <c r="J30" s="54"/>
    </row>
    <row r="31" spans="1:10">
      <c r="A31" s="67">
        <v>24</v>
      </c>
      <c r="B31" s="68" t="s">
        <v>124</v>
      </c>
      <c r="C31" s="55">
        <v>6.1666666666666661</v>
      </c>
      <c r="D31" s="55">
        <v>6.1666666666666661</v>
      </c>
      <c r="E31" s="55" t="s">
        <v>24</v>
      </c>
      <c r="F31" s="55" t="s">
        <v>24</v>
      </c>
      <c r="G31" s="55" t="s">
        <v>24</v>
      </c>
      <c r="H31" s="55">
        <v>6.1666666666666661</v>
      </c>
      <c r="I31" s="55">
        <v>6.1666666666666661</v>
      </c>
      <c r="J31" s="54"/>
    </row>
    <row r="32" spans="1:10">
      <c r="A32" s="67">
        <v>25</v>
      </c>
      <c r="B32" s="68" t="s">
        <v>125</v>
      </c>
      <c r="C32" s="55">
        <v>4.25</v>
      </c>
      <c r="D32" s="55">
        <v>4.25</v>
      </c>
      <c r="E32" s="55">
        <v>4.25</v>
      </c>
      <c r="F32" s="55">
        <v>4.25</v>
      </c>
      <c r="G32" s="55" t="s">
        <v>24</v>
      </c>
      <c r="H32" s="55">
        <v>4.25</v>
      </c>
      <c r="I32" s="55">
        <v>4.25</v>
      </c>
      <c r="J32" s="54"/>
    </row>
    <row r="33" spans="1:10">
      <c r="A33" s="67">
        <v>26</v>
      </c>
      <c r="B33" s="68" t="s">
        <v>126</v>
      </c>
      <c r="C33" s="55">
        <v>7.333333333333333</v>
      </c>
      <c r="D33" s="55">
        <v>7.333333333333333</v>
      </c>
      <c r="E33" s="55">
        <v>7.333333333333333</v>
      </c>
      <c r="F33" s="55" t="s">
        <v>24</v>
      </c>
      <c r="G33" s="55" t="s">
        <v>24</v>
      </c>
      <c r="H33" s="55">
        <v>7.333333333333333</v>
      </c>
      <c r="I33" s="55">
        <v>7.333333333333333</v>
      </c>
      <c r="J33" s="54"/>
    </row>
    <row r="34" spans="1:10">
      <c r="A34" s="67">
        <v>27</v>
      </c>
      <c r="B34" s="68" t="s">
        <v>67</v>
      </c>
      <c r="C34" s="55" t="s">
        <v>24</v>
      </c>
      <c r="D34" s="55" t="s">
        <v>24</v>
      </c>
      <c r="E34" s="55" t="s">
        <v>24</v>
      </c>
      <c r="F34" s="55" t="s">
        <v>24</v>
      </c>
      <c r="G34" s="55" t="s">
        <v>24</v>
      </c>
      <c r="H34" s="55" t="s">
        <v>24</v>
      </c>
      <c r="I34" s="55">
        <v>10</v>
      </c>
      <c r="J34" s="54"/>
    </row>
    <row r="35" spans="1:10">
      <c r="A35" s="67">
        <v>28</v>
      </c>
      <c r="B35" s="68" t="s">
        <v>68</v>
      </c>
      <c r="C35" s="55" t="s">
        <v>24</v>
      </c>
      <c r="D35" s="55">
        <v>9.75</v>
      </c>
      <c r="E35" s="55" t="s">
        <v>24</v>
      </c>
      <c r="F35" s="55" t="s">
        <v>24</v>
      </c>
      <c r="G35" s="55" t="s">
        <v>24</v>
      </c>
      <c r="H35" s="55" t="s">
        <v>24</v>
      </c>
      <c r="I35" s="55" t="s">
        <v>24</v>
      </c>
      <c r="J35" s="54"/>
    </row>
  </sheetData>
  <sortState ref="A14:I35">
    <sortCondition ref="A14:A35"/>
    <sortCondition ref="B14:B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99"/>
  <sheetViews>
    <sheetView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4.4"/>
  <cols>
    <col min="1" max="1" width="7.109375" style="42" bestFit="1" customWidth="1"/>
    <col min="2" max="2" width="7.5546875" customWidth="1"/>
    <col min="3" max="3" width="41" bestFit="1" customWidth="1"/>
  </cols>
  <sheetData>
    <row r="1" spans="1:17" ht="64.2">
      <c r="A1" s="40"/>
      <c r="B1" s="38"/>
      <c r="C1" s="31" t="s">
        <v>90</v>
      </c>
      <c r="D1" s="13" t="s">
        <v>4</v>
      </c>
      <c r="E1" s="13" t="s">
        <v>0</v>
      </c>
      <c r="F1" s="14" t="s">
        <v>108</v>
      </c>
      <c r="G1" s="13" t="s">
        <v>109</v>
      </c>
      <c r="H1" s="14" t="s">
        <v>110</v>
      </c>
      <c r="I1" s="14" t="s">
        <v>34</v>
      </c>
      <c r="J1" s="13" t="s">
        <v>111</v>
      </c>
      <c r="K1" s="18"/>
      <c r="L1" s="18"/>
      <c r="M1" s="44"/>
      <c r="N1" s="18"/>
      <c r="O1" s="44"/>
      <c r="P1" s="44"/>
      <c r="Q1" s="18"/>
    </row>
    <row r="2" spans="1:17">
      <c r="A2" s="41"/>
      <c r="B2" s="39"/>
      <c r="C2" s="31" t="s">
        <v>97</v>
      </c>
      <c r="D2" s="51" t="e">
        <f ca="1">SUM(D4:D357)</f>
        <v>#NAME?</v>
      </c>
      <c r="E2" s="51" t="e">
        <f t="shared" ref="E2:J2" ca="1" si="0">SUM(E4:E357)</f>
        <v>#NAME?</v>
      </c>
      <c r="F2" s="51" t="e">
        <f t="shared" ca="1" si="0"/>
        <v>#NAME?</v>
      </c>
      <c r="G2" s="51" t="e">
        <f t="shared" ca="1" si="0"/>
        <v>#NAME?</v>
      </c>
      <c r="H2" s="51" t="e">
        <f t="shared" ca="1" si="0"/>
        <v>#NAME?</v>
      </c>
      <c r="I2" s="51" t="e">
        <f t="shared" ca="1" si="0"/>
        <v>#NAME?</v>
      </c>
      <c r="J2" s="51" t="e">
        <f t="shared" ca="1" si="0"/>
        <v>#NAME?</v>
      </c>
      <c r="K2" s="43"/>
      <c r="L2" s="43"/>
      <c r="M2" s="43"/>
      <c r="N2" s="43"/>
      <c r="O2" s="43"/>
      <c r="P2" s="43"/>
      <c r="Q2" s="43"/>
    </row>
    <row r="3" spans="1:17">
      <c r="A3" s="45"/>
      <c r="B3" s="46"/>
      <c r="C3" s="47" t="s">
        <v>107</v>
      </c>
      <c r="D3" s="52" t="str">
        <f ca="1">COUNT(D4:D358)&amp;" ("&amp;COUNT(D4:D358)-COUNTIF(D4:D358,1)&amp;")"</f>
        <v>0 (0)</v>
      </c>
      <c r="E3" s="52" t="str">
        <f t="shared" ref="E3:J3" ca="1" si="1">COUNT(E4:E358)&amp;" ("&amp;COUNT(E4:E358)-COUNTIF(E4:E358,1)&amp;")"</f>
        <v>0 (0)</v>
      </c>
      <c r="F3" s="52" t="str">
        <f t="shared" ca="1" si="1"/>
        <v>1 (0)</v>
      </c>
      <c r="G3" s="52" t="str">
        <f t="shared" ca="1" si="1"/>
        <v>0 (0)</v>
      </c>
      <c r="H3" s="52" t="str">
        <f t="shared" ca="1" si="1"/>
        <v>0 (0)</v>
      </c>
      <c r="I3" s="52" t="str">
        <f t="shared" ca="1" si="1"/>
        <v>0 (0)</v>
      </c>
      <c r="J3" s="52" t="str">
        <f t="shared" ca="1" si="1"/>
        <v>0 (0)</v>
      </c>
      <c r="K3" s="43"/>
      <c r="L3" s="43"/>
      <c r="M3" s="43"/>
      <c r="N3" s="43"/>
      <c r="O3" s="43"/>
      <c r="P3" s="43"/>
      <c r="Q3" s="43"/>
    </row>
    <row r="4" spans="1:17">
      <c r="A4" s="48" t="e">
        <f ca="1">_xlfn.IFNA(VLOOKUP(C4,Архив!B$5:D$360,3,FALSE),6)+4*(COLUMNS(K4:Q4)-COUNT(K4:Q4))/(COLUMNS(K4:Q4)-1)</f>
        <v>#NAME?</v>
      </c>
      <c r="B4" s="49" t="str">
        <f>VLOOKUP(C4,Архив!B$5:C$300,2,FALSE)</f>
        <v>Дятлообразные</v>
      </c>
      <c r="C4" s="49" t="s">
        <v>23</v>
      </c>
      <c r="D4" s="53" t="str">
        <f t="shared" ref="D4:D35" si="2">IF(K4&gt;1,$A4,IF(K4=1,1,""))</f>
        <v/>
      </c>
      <c r="E4" s="53" t="str">
        <f t="shared" ref="E4:E35" si="3">IF(L4&gt;1,$A4,IF(L4=1,1,""))</f>
        <v/>
      </c>
      <c r="F4" s="53" t="str">
        <f t="shared" ref="F4:F35" si="4">IF(M4&gt;1,$A4,IF(M4=1,1,""))</f>
        <v/>
      </c>
      <c r="G4" s="53" t="str">
        <f t="shared" ref="G4:G35" si="5">IF(N4&gt;1,$A4,IF(N4=1,1,""))</f>
        <v/>
      </c>
      <c r="H4" s="53" t="str">
        <f t="shared" ref="H4:H35" si="6">IF(O4&gt;1,$A4,IF(O4=1,1,""))</f>
        <v/>
      </c>
      <c r="I4" s="53" t="str">
        <f t="shared" ref="I4:I35" si="7">IF(P4&gt;1,$A4,IF(P4=1,1,""))</f>
        <v/>
      </c>
      <c r="J4" s="53" t="e">
        <f t="shared" ref="J4:J35" ca="1" si="8">IF(Q4&gt;1,$A4,IF(Q4=1,1,""))</f>
        <v>#NAME?</v>
      </c>
      <c r="K4" s="50"/>
      <c r="L4" s="50"/>
      <c r="M4" s="50"/>
      <c r="N4" s="50"/>
      <c r="O4" s="50"/>
      <c r="P4" s="50"/>
      <c r="Q4" s="50">
        <v>2</v>
      </c>
    </row>
    <row r="5" spans="1:17">
      <c r="A5" s="48" t="e">
        <f ca="1">_xlfn.IFNA(VLOOKUP(C5,Архив!B$5:D$360,3,FALSE),6)+4*(COLUMNS(K5:Q5)-COUNT(K5:Q5))/(COLUMNS(K5:Q5)-1)</f>
        <v>#NAME?</v>
      </c>
      <c r="B5" s="49" t="str">
        <f>VLOOKUP(C5,Архив!B$5:C$300,2,FALSE)</f>
        <v>Воробьеобразные</v>
      </c>
      <c r="C5" s="49" t="s">
        <v>28</v>
      </c>
      <c r="D5" s="53" t="e">
        <f t="shared" ca="1" si="2"/>
        <v>#NAME?</v>
      </c>
      <c r="E5" s="53" t="e">
        <f t="shared" ca="1" si="3"/>
        <v>#NAME?</v>
      </c>
      <c r="F5" s="53" t="e">
        <f t="shared" ca="1" si="4"/>
        <v>#NAME?</v>
      </c>
      <c r="G5" s="53" t="e">
        <f t="shared" ca="1" si="5"/>
        <v>#NAME?</v>
      </c>
      <c r="H5" s="53" t="e">
        <f t="shared" ca="1" si="6"/>
        <v>#NAME?</v>
      </c>
      <c r="I5" s="53" t="e">
        <f t="shared" ca="1" si="7"/>
        <v>#NAME?</v>
      </c>
      <c r="J5" s="53" t="e">
        <f t="shared" ca="1" si="8"/>
        <v>#NAME?</v>
      </c>
      <c r="K5" s="50">
        <v>2</v>
      </c>
      <c r="L5" s="50">
        <v>2</v>
      </c>
      <c r="M5" s="50">
        <v>2</v>
      </c>
      <c r="N5" s="50">
        <v>2</v>
      </c>
      <c r="O5" s="50">
        <v>2</v>
      </c>
      <c r="P5" s="50">
        <v>2</v>
      </c>
      <c r="Q5" s="50">
        <v>2</v>
      </c>
    </row>
    <row r="6" spans="1:17">
      <c r="A6" s="48" t="e">
        <f ca="1">_xlfn.IFNA(VLOOKUP(C6,Архив!B$5:D$360,3,FALSE),6)+4*(COLUMNS(K6:Q6)-COUNT(K6:Q6))/(COLUMNS(K6:Q6)-1)</f>
        <v>#NAME?</v>
      </c>
      <c r="B6" s="49" t="str">
        <f>VLOOKUP(C6,Архив!B$5:C$300,2,FALSE)</f>
        <v>Дятлообразные</v>
      </c>
      <c r="C6" s="49" t="s">
        <v>25</v>
      </c>
      <c r="D6" s="53" t="e">
        <f t="shared" ca="1" si="2"/>
        <v>#NAME?</v>
      </c>
      <c r="E6" s="53" t="e">
        <f t="shared" ca="1" si="3"/>
        <v>#NAME?</v>
      </c>
      <c r="F6" s="53" t="e">
        <f t="shared" ca="1" si="4"/>
        <v>#NAME?</v>
      </c>
      <c r="G6" s="53" t="e">
        <f t="shared" ca="1" si="5"/>
        <v>#NAME?</v>
      </c>
      <c r="H6" s="53" t="e">
        <f t="shared" ca="1" si="6"/>
        <v>#NAME?</v>
      </c>
      <c r="I6" s="53" t="e">
        <f t="shared" ca="1" si="7"/>
        <v>#NAME?</v>
      </c>
      <c r="J6" s="53" t="e">
        <f t="shared" ca="1" si="8"/>
        <v>#NAME?</v>
      </c>
      <c r="K6" s="50">
        <v>2</v>
      </c>
      <c r="L6" s="50">
        <v>2</v>
      </c>
      <c r="M6" s="50">
        <v>2</v>
      </c>
      <c r="N6" s="50">
        <v>2</v>
      </c>
      <c r="O6" s="50">
        <v>2</v>
      </c>
      <c r="P6" s="50">
        <v>2</v>
      </c>
      <c r="Q6" s="50">
        <v>2</v>
      </c>
    </row>
    <row r="7" spans="1:17">
      <c r="A7" s="48" t="e">
        <f ca="1">_xlfn.IFNA(VLOOKUP(C7,Архив!B$5:D$360,3,FALSE),6)+4*(COLUMNS(K7:Q7)-COUNT(K7:Q7))/(COLUMNS(K7:Q7)-1)</f>
        <v>#NAME?</v>
      </c>
      <c r="B7" s="49" t="str">
        <f>VLOOKUP(C7,Архив!B$5:C$300,2,FALSE)</f>
        <v>Воробьеобразные</v>
      </c>
      <c r="C7" s="49" t="s">
        <v>112</v>
      </c>
      <c r="D7" s="53" t="str">
        <f t="shared" si="2"/>
        <v/>
      </c>
      <c r="E7" s="53" t="e">
        <f t="shared" ca="1" si="3"/>
        <v>#NAME?</v>
      </c>
      <c r="F7" s="53" t="str">
        <f t="shared" si="4"/>
        <v/>
      </c>
      <c r="G7" s="53" t="str">
        <f t="shared" si="5"/>
        <v/>
      </c>
      <c r="H7" s="53" t="str">
        <f t="shared" si="6"/>
        <v/>
      </c>
      <c r="I7" s="53" t="str">
        <f t="shared" si="7"/>
        <v/>
      </c>
      <c r="J7" s="53" t="str">
        <f t="shared" si="8"/>
        <v/>
      </c>
      <c r="K7" s="50"/>
      <c r="L7" s="50">
        <v>2</v>
      </c>
      <c r="M7" s="50"/>
      <c r="N7" s="50"/>
      <c r="O7" s="50"/>
      <c r="P7" s="50"/>
      <c r="Q7" s="50"/>
    </row>
    <row r="8" spans="1:17">
      <c r="A8" s="48" t="e">
        <f ca="1">_xlfn.IFNA(VLOOKUP(C8,Архив!B$5:D$360,3,FALSE),6)+4*(COLUMNS(K8:Q8)-COUNT(K8:Q8))/(COLUMNS(K8:Q8)-1)</f>
        <v>#NAME?</v>
      </c>
      <c r="B8" s="49" t="str">
        <f>VLOOKUP(C8,Архив!B$5:C$300,2,FALSE)</f>
        <v>Воробьеобразные</v>
      </c>
      <c r="C8" s="49" t="s">
        <v>113</v>
      </c>
      <c r="D8" s="53" t="e">
        <f t="shared" ca="1" si="2"/>
        <v>#NAME?</v>
      </c>
      <c r="E8" s="53" t="e">
        <f t="shared" ca="1" si="3"/>
        <v>#NAME?</v>
      </c>
      <c r="F8" s="53" t="e">
        <f t="shared" ca="1" si="4"/>
        <v>#NAME?</v>
      </c>
      <c r="G8" s="53" t="e">
        <f t="shared" ca="1" si="5"/>
        <v>#NAME?</v>
      </c>
      <c r="H8" s="53" t="str">
        <f t="shared" si="6"/>
        <v/>
      </c>
      <c r="I8" s="53" t="e">
        <f t="shared" ca="1" si="7"/>
        <v>#NAME?</v>
      </c>
      <c r="J8" s="53" t="e">
        <f t="shared" ca="1" si="8"/>
        <v>#NAME?</v>
      </c>
      <c r="K8" s="50">
        <v>2</v>
      </c>
      <c r="L8" s="50">
        <v>2</v>
      </c>
      <c r="M8" s="50">
        <v>2</v>
      </c>
      <c r="N8" s="50">
        <v>2</v>
      </c>
      <c r="O8" s="50"/>
      <c r="P8" s="50">
        <v>2</v>
      </c>
      <c r="Q8" s="50">
        <v>2</v>
      </c>
    </row>
    <row r="9" spans="1:17">
      <c r="A9" s="48" t="e">
        <f ca="1">_xlfn.IFNA(VLOOKUP(C9,Архив!B$5:D$360,3,FALSE),6)+4*(COLUMNS(K9:Q9)-COUNT(K9:Q9))/(COLUMNS(K9:Q9)-1)</f>
        <v>#NAME?</v>
      </c>
      <c r="B9" s="49" t="str">
        <f>VLOOKUP(C9,Архив!B$5:C$300,2,FALSE)</f>
        <v>Воробьеобразные</v>
      </c>
      <c r="C9" s="49" t="s">
        <v>29</v>
      </c>
      <c r="D9" s="53" t="str">
        <f t="shared" si="2"/>
        <v/>
      </c>
      <c r="E9" s="53" t="e">
        <f t="shared" ca="1" si="3"/>
        <v>#NAME?</v>
      </c>
      <c r="F9" s="53" t="str">
        <f t="shared" si="4"/>
        <v/>
      </c>
      <c r="G9" s="53" t="str">
        <f t="shared" si="5"/>
        <v/>
      </c>
      <c r="H9" s="53" t="str">
        <f t="shared" si="6"/>
        <v/>
      </c>
      <c r="I9" s="53" t="str">
        <f t="shared" si="7"/>
        <v/>
      </c>
      <c r="J9" s="53" t="str">
        <f t="shared" si="8"/>
        <v/>
      </c>
      <c r="K9" s="50"/>
      <c r="L9" s="50">
        <v>2</v>
      </c>
      <c r="M9" s="50"/>
      <c r="N9" s="50"/>
      <c r="O9" s="50"/>
      <c r="P9" s="50"/>
      <c r="Q9" s="50"/>
    </row>
    <row r="10" spans="1:17">
      <c r="A10" s="48" t="e">
        <f ca="1">_xlfn.IFNA(VLOOKUP(C10,Архив!B$5:D$360,3,FALSE),6)+4*(COLUMNS(K10:Q10)-COUNT(K10:Q10))/(COLUMNS(K10:Q10)-1)</f>
        <v>#NAME?</v>
      </c>
      <c r="B10" s="49" t="s">
        <v>95</v>
      </c>
      <c r="C10" s="49" t="s">
        <v>114</v>
      </c>
      <c r="D10" s="53" t="e">
        <f t="shared" ca="1" si="2"/>
        <v>#NAME?</v>
      </c>
      <c r="E10" s="53" t="e">
        <f t="shared" ca="1" si="3"/>
        <v>#NAME?</v>
      </c>
      <c r="F10" s="53" t="str">
        <f t="shared" si="4"/>
        <v/>
      </c>
      <c r="G10" s="53" t="str">
        <f t="shared" si="5"/>
        <v/>
      </c>
      <c r="H10" s="53" t="str">
        <f t="shared" si="6"/>
        <v/>
      </c>
      <c r="I10" s="53" t="str">
        <f t="shared" si="7"/>
        <v/>
      </c>
      <c r="J10" s="53" t="str">
        <f t="shared" si="8"/>
        <v/>
      </c>
      <c r="K10" s="50">
        <v>2</v>
      </c>
      <c r="L10" s="50">
        <v>2</v>
      </c>
      <c r="M10" s="50"/>
      <c r="N10" s="50"/>
      <c r="O10" s="50"/>
      <c r="P10" s="50"/>
      <c r="Q10" s="50"/>
    </row>
    <row r="11" spans="1:17">
      <c r="A11" s="48" t="e">
        <f ca="1">_xlfn.IFNA(VLOOKUP(C11,Архив!B$5:D$360,3,FALSE),6)+4*(COLUMNS(K11:Q11)-COUNT(K11:Q11))/(COLUMNS(K11:Q11)-1)</f>
        <v>#NAME?</v>
      </c>
      <c r="B11" s="49" t="s">
        <v>94</v>
      </c>
      <c r="C11" s="49" t="s">
        <v>115</v>
      </c>
      <c r="D11" s="53" t="str">
        <f t="shared" si="2"/>
        <v/>
      </c>
      <c r="E11" s="53" t="e">
        <f t="shared" ca="1" si="3"/>
        <v>#NAME?</v>
      </c>
      <c r="F11" s="53" t="str">
        <f t="shared" si="4"/>
        <v/>
      </c>
      <c r="G11" s="53" t="str">
        <f t="shared" si="5"/>
        <v/>
      </c>
      <c r="H11" s="53" t="str">
        <f t="shared" si="6"/>
        <v/>
      </c>
      <c r="I11" s="53" t="str">
        <f t="shared" si="7"/>
        <v/>
      </c>
      <c r="J11" s="53" t="str">
        <f t="shared" si="8"/>
        <v/>
      </c>
      <c r="K11" s="50"/>
      <c r="L11" s="50">
        <v>2</v>
      </c>
      <c r="M11" s="50"/>
      <c r="N11" s="50"/>
      <c r="O11" s="50"/>
      <c r="P11" s="50"/>
      <c r="Q11" s="50"/>
    </row>
    <row r="12" spans="1:17">
      <c r="A12" s="48" t="e">
        <f ca="1">_xlfn.IFNA(VLOOKUP(C12,Архив!B$5:D$360,3,FALSE),6)+4*(COLUMNS(K12:Q12)-COUNT(K12:Q12))/(COLUMNS(K12:Q12)-1)</f>
        <v>#NAME?</v>
      </c>
      <c r="B12" s="49" t="s">
        <v>94</v>
      </c>
      <c r="C12" s="49" t="s">
        <v>116</v>
      </c>
      <c r="D12" s="53" t="str">
        <f t="shared" si="2"/>
        <v/>
      </c>
      <c r="E12" s="53" t="str">
        <f t="shared" si="3"/>
        <v/>
      </c>
      <c r="F12" s="53" t="str">
        <f t="shared" si="4"/>
        <v/>
      </c>
      <c r="G12" s="53" t="str">
        <f t="shared" si="5"/>
        <v/>
      </c>
      <c r="H12" s="53" t="str">
        <f t="shared" si="6"/>
        <v/>
      </c>
      <c r="I12" s="53" t="e">
        <f t="shared" ca="1" si="7"/>
        <v>#NAME?</v>
      </c>
      <c r="J12" s="53" t="str">
        <f t="shared" si="8"/>
        <v/>
      </c>
      <c r="K12" s="50"/>
      <c r="L12" s="50"/>
      <c r="M12" s="50"/>
      <c r="N12" s="50"/>
      <c r="O12" s="50"/>
      <c r="P12" s="50">
        <v>2</v>
      </c>
      <c r="Q12" s="50"/>
    </row>
    <row r="13" spans="1:17">
      <c r="A13" s="48" t="e">
        <f ca="1">_xlfn.IFNA(VLOOKUP(C13,Архив!B$5:D$360,3,FALSE),6)+4*(COLUMNS(K13:Q13)-COUNT(K13:Q13))/(COLUMNS(K13:Q13)-1)</f>
        <v>#NAME?</v>
      </c>
      <c r="B13" s="49" t="str">
        <f>VLOOKUP(C13,Архив!B$5:C$300,2,FALSE)</f>
        <v>Воробьеобразные</v>
      </c>
      <c r="C13" s="49" t="s">
        <v>86</v>
      </c>
      <c r="D13" s="53" t="e">
        <f t="shared" ca="1" si="2"/>
        <v>#NAME?</v>
      </c>
      <c r="E13" s="53" t="e">
        <f t="shared" ca="1" si="3"/>
        <v>#NAME?</v>
      </c>
      <c r="F13" s="53" t="e">
        <f t="shared" ca="1" si="4"/>
        <v>#NAME?</v>
      </c>
      <c r="G13" s="53" t="e">
        <f t="shared" ca="1" si="5"/>
        <v>#NAME?</v>
      </c>
      <c r="H13" s="53" t="str">
        <f t="shared" si="6"/>
        <v/>
      </c>
      <c r="I13" s="53" t="e">
        <f t="shared" ca="1" si="7"/>
        <v>#NAME?</v>
      </c>
      <c r="J13" s="53" t="e">
        <f t="shared" ca="1" si="8"/>
        <v>#NAME?</v>
      </c>
      <c r="K13" s="50">
        <v>2</v>
      </c>
      <c r="L13" s="50">
        <v>2</v>
      </c>
      <c r="M13" s="50">
        <v>2</v>
      </c>
      <c r="N13" s="50">
        <v>2</v>
      </c>
      <c r="O13" s="50"/>
      <c r="P13" s="50">
        <v>2</v>
      </c>
      <c r="Q13" s="50">
        <v>2</v>
      </c>
    </row>
    <row r="14" spans="1:17">
      <c r="A14" s="48" t="e">
        <f ca="1">_xlfn.IFNA(VLOOKUP(C14,Архив!B$5:D$360,3,FALSE),6)+4*(COLUMNS(K14:Q14)-COUNT(K14:Q14))/(COLUMNS(K14:Q14)-1)</f>
        <v>#NAME?</v>
      </c>
      <c r="B14" s="49" t="str">
        <f>VLOOKUP(C14,Архив!B$5:C$300,2,FALSE)</f>
        <v>Воробьеобразные</v>
      </c>
      <c r="C14" s="49" t="s">
        <v>117</v>
      </c>
      <c r="D14" s="53" t="e">
        <f t="shared" ca="1" si="2"/>
        <v>#NAME?</v>
      </c>
      <c r="E14" s="53" t="e">
        <f t="shared" ca="1" si="3"/>
        <v>#NAME?</v>
      </c>
      <c r="F14" s="53">
        <f t="shared" si="4"/>
        <v>1</v>
      </c>
      <c r="G14" s="53" t="str">
        <f t="shared" si="5"/>
        <v/>
      </c>
      <c r="H14" s="53" t="e">
        <f t="shared" ca="1" si="6"/>
        <v>#NAME?</v>
      </c>
      <c r="I14" s="53" t="str">
        <f t="shared" si="7"/>
        <v/>
      </c>
      <c r="J14" s="53" t="e">
        <f t="shared" ca="1" si="8"/>
        <v>#NAME?</v>
      </c>
      <c r="K14" s="50">
        <v>2</v>
      </c>
      <c r="L14" s="50">
        <v>2</v>
      </c>
      <c r="M14" s="50">
        <v>1</v>
      </c>
      <c r="N14" s="50"/>
      <c r="O14" s="50">
        <v>2</v>
      </c>
      <c r="P14" s="50"/>
      <c r="Q14" s="50">
        <v>2</v>
      </c>
    </row>
    <row r="15" spans="1:17">
      <c r="A15" s="48" t="e">
        <f ca="1">_xlfn.IFNA(VLOOKUP(C15,Архив!B$5:D$360,3,FALSE),6)+4*(COLUMNS(K15:Q15)-COUNT(K15:Q15))/(COLUMNS(K15:Q15)-1)</f>
        <v>#NAME?</v>
      </c>
      <c r="B15" s="49" t="str">
        <f>VLOOKUP(C15,Архив!B$5:C$300,2,FALSE)</f>
        <v>Воробьеобразные</v>
      </c>
      <c r="C15" s="49" t="s">
        <v>87</v>
      </c>
      <c r="D15" s="53" t="str">
        <f t="shared" si="2"/>
        <v/>
      </c>
      <c r="E15" s="53" t="e">
        <f t="shared" ca="1" si="3"/>
        <v>#NAME?</v>
      </c>
      <c r="F15" s="53" t="str">
        <f t="shared" si="4"/>
        <v/>
      </c>
      <c r="G15" s="53" t="str">
        <f t="shared" si="5"/>
        <v/>
      </c>
      <c r="H15" s="53" t="str">
        <f t="shared" si="6"/>
        <v/>
      </c>
      <c r="I15" s="53" t="str">
        <f t="shared" si="7"/>
        <v/>
      </c>
      <c r="J15" s="53" t="str">
        <f t="shared" si="8"/>
        <v/>
      </c>
      <c r="K15" s="50"/>
      <c r="L15" s="50">
        <v>2</v>
      </c>
      <c r="M15" s="50"/>
      <c r="N15" s="50"/>
      <c r="O15" s="50"/>
      <c r="P15" s="50"/>
      <c r="Q15" s="50"/>
    </row>
    <row r="16" spans="1:17">
      <c r="A16" s="48" t="e">
        <f ca="1">_xlfn.IFNA(VLOOKUP(C16,Архив!B$5:D$360,3,FALSE),6)+4*(COLUMNS(K16:Q16)-COUNT(K16:Q16))/(COLUMNS(K16:Q16)-1)</f>
        <v>#NAME?</v>
      </c>
      <c r="B16" s="49" t="str">
        <f>VLOOKUP(C16,Архив!B$5:C$300,2,FALSE)</f>
        <v>Соколообразные</v>
      </c>
      <c r="C16" s="49" t="s">
        <v>81</v>
      </c>
      <c r="D16" s="53" t="str">
        <f t="shared" si="2"/>
        <v/>
      </c>
      <c r="E16" s="53" t="str">
        <f t="shared" si="3"/>
        <v/>
      </c>
      <c r="F16" s="53" t="str">
        <f t="shared" si="4"/>
        <v/>
      </c>
      <c r="G16" s="53" t="str">
        <f t="shared" si="5"/>
        <v/>
      </c>
      <c r="H16" s="53" t="str">
        <f t="shared" si="6"/>
        <v/>
      </c>
      <c r="I16" s="53" t="e">
        <f t="shared" ca="1" si="7"/>
        <v>#NAME?</v>
      </c>
      <c r="J16" s="53" t="str">
        <f t="shared" si="8"/>
        <v/>
      </c>
      <c r="K16" s="50"/>
      <c r="L16" s="50"/>
      <c r="M16" s="50"/>
      <c r="N16" s="50"/>
      <c r="O16" s="50"/>
      <c r="P16" s="50">
        <v>2</v>
      </c>
      <c r="Q16" s="50"/>
    </row>
    <row r="17" spans="1:17">
      <c r="A17" s="48" t="e">
        <f ca="1">_xlfn.IFNA(VLOOKUP(C17,Архив!B$5:D$360,3,FALSE),6)+4*(COLUMNS(K17:Q17)-COUNT(K17:Q17))/(COLUMNS(K17:Q17)-1)</f>
        <v>#NAME?</v>
      </c>
      <c r="B17" s="49" t="str">
        <f>VLOOKUP(C17,Архив!B$5:C$300,2,FALSE)</f>
        <v>Воробьеобразные</v>
      </c>
      <c r="C17" s="49" t="s">
        <v>118</v>
      </c>
      <c r="D17" s="53" t="e">
        <f t="shared" ca="1" si="2"/>
        <v>#NAME?</v>
      </c>
      <c r="E17" s="53" t="e">
        <f t="shared" ca="1" si="3"/>
        <v>#NAME?</v>
      </c>
      <c r="F17" s="53" t="e">
        <f t="shared" ca="1" si="4"/>
        <v>#NAME?</v>
      </c>
      <c r="G17" s="53" t="str">
        <f t="shared" si="5"/>
        <v/>
      </c>
      <c r="H17" s="53" t="e">
        <f t="shared" ca="1" si="6"/>
        <v>#NAME?</v>
      </c>
      <c r="I17" s="53" t="str">
        <f t="shared" si="7"/>
        <v/>
      </c>
      <c r="J17" s="53" t="e">
        <f t="shared" ca="1" si="8"/>
        <v>#NAME?</v>
      </c>
      <c r="K17" s="50">
        <v>2</v>
      </c>
      <c r="L17" s="50">
        <v>2</v>
      </c>
      <c r="M17" s="50">
        <v>2</v>
      </c>
      <c r="N17" s="50"/>
      <c r="O17" s="50">
        <v>2</v>
      </c>
      <c r="P17" s="50"/>
      <c r="Q17" s="50">
        <v>2</v>
      </c>
    </row>
    <row r="18" spans="1:17">
      <c r="A18" s="48" t="e">
        <f ca="1">_xlfn.IFNA(VLOOKUP(C18,Архив!B$5:D$360,3,FALSE),6)+4*(COLUMNS(K18:Q18)-COUNT(K18:Q18))/(COLUMNS(K18:Q18)-1)</f>
        <v>#NAME?</v>
      </c>
      <c r="B18" s="49" t="str">
        <f>VLOOKUP(C18,Архив!B$5:C$300,2,FALSE)</f>
        <v>Воробьеобразные</v>
      </c>
      <c r="C18" s="49" t="s">
        <v>30</v>
      </c>
      <c r="D18" s="53" t="e">
        <f t="shared" ca="1" si="2"/>
        <v>#NAME?</v>
      </c>
      <c r="E18" s="53" t="e">
        <f t="shared" ca="1" si="3"/>
        <v>#NAME?</v>
      </c>
      <c r="F18" s="53" t="e">
        <f t="shared" ca="1" si="4"/>
        <v>#NAME?</v>
      </c>
      <c r="G18" s="53" t="e">
        <f t="shared" ca="1" si="5"/>
        <v>#NAME?</v>
      </c>
      <c r="H18" s="53" t="str">
        <f t="shared" si="6"/>
        <v/>
      </c>
      <c r="I18" s="53" t="e">
        <f t="shared" ca="1" si="7"/>
        <v>#NAME?</v>
      </c>
      <c r="J18" s="53" t="e">
        <f t="shared" ca="1" si="8"/>
        <v>#NAME?</v>
      </c>
      <c r="K18" s="50">
        <v>2</v>
      </c>
      <c r="L18" s="50">
        <v>2</v>
      </c>
      <c r="M18" s="50">
        <v>2</v>
      </c>
      <c r="N18" s="50">
        <v>2</v>
      </c>
      <c r="O18" s="50"/>
      <c r="P18" s="50">
        <v>2</v>
      </c>
      <c r="Q18" s="50">
        <v>2</v>
      </c>
    </row>
    <row r="19" spans="1:17">
      <c r="A19" s="48" t="e">
        <f ca="1">_xlfn.IFNA(VLOOKUP(C19,Архив!B$5:D$360,3,FALSE),6)+4*(COLUMNS(K19:Q19)-COUNT(K19:Q19))/(COLUMNS(K19:Q19)-1)</f>
        <v>#NAME?</v>
      </c>
      <c r="B19" s="49" t="str">
        <f>VLOOKUP(C19,Архив!B$5:C$300,2,FALSE)</f>
        <v>Воробьеобразные</v>
      </c>
      <c r="C19" s="49" t="s">
        <v>119</v>
      </c>
      <c r="D19" s="53" t="e">
        <f t="shared" ca="1" si="2"/>
        <v>#NAME?</v>
      </c>
      <c r="E19" s="53" t="e">
        <f t="shared" ca="1" si="3"/>
        <v>#NAME?</v>
      </c>
      <c r="F19" s="53" t="e">
        <f t="shared" ca="1" si="4"/>
        <v>#NAME?</v>
      </c>
      <c r="G19" s="53" t="e">
        <f t="shared" ca="1" si="5"/>
        <v>#NAME?</v>
      </c>
      <c r="H19" s="53" t="e">
        <f t="shared" ca="1" si="6"/>
        <v>#NAME?</v>
      </c>
      <c r="I19" s="53" t="str">
        <f t="shared" si="7"/>
        <v/>
      </c>
      <c r="J19" s="53" t="e">
        <f t="shared" ca="1" si="8"/>
        <v>#NAME?</v>
      </c>
      <c r="K19" s="50">
        <v>2</v>
      </c>
      <c r="L19" s="50">
        <v>2</v>
      </c>
      <c r="M19" s="50">
        <v>2</v>
      </c>
      <c r="N19" s="50">
        <v>2</v>
      </c>
      <c r="O19" s="50">
        <v>2</v>
      </c>
      <c r="P19" s="50"/>
      <c r="Q19" s="50">
        <v>2</v>
      </c>
    </row>
    <row r="20" spans="1:17">
      <c r="A20" s="48" t="e">
        <f ca="1">_xlfn.IFNA(VLOOKUP(C20,Архив!B$5:D$360,3,FALSE),6)+4*(COLUMNS(K20:Q20)-COUNT(K20:Q20))/(COLUMNS(K20:Q20)-1)</f>
        <v>#NAME?</v>
      </c>
      <c r="B20" s="49" t="str">
        <f>VLOOKUP(C20,Архив!B$5:C$300,2,FALSE)</f>
        <v>Воробьеобразные</v>
      </c>
      <c r="C20" s="49" t="s">
        <v>88</v>
      </c>
      <c r="D20" s="53" t="e">
        <f t="shared" ca="1" si="2"/>
        <v>#NAME?</v>
      </c>
      <c r="E20" s="53" t="e">
        <f t="shared" ca="1" si="3"/>
        <v>#NAME?</v>
      </c>
      <c r="F20" s="53" t="str">
        <f t="shared" si="4"/>
        <v/>
      </c>
      <c r="G20" s="53" t="e">
        <f t="shared" ca="1" si="5"/>
        <v>#NAME?</v>
      </c>
      <c r="H20" s="53" t="e">
        <f t="shared" ca="1" si="6"/>
        <v>#NAME?</v>
      </c>
      <c r="I20" s="53" t="e">
        <f t="shared" ca="1" si="7"/>
        <v>#NAME?</v>
      </c>
      <c r="J20" s="53" t="e">
        <f t="shared" ca="1" si="8"/>
        <v>#NAME?</v>
      </c>
      <c r="K20" s="50">
        <v>2</v>
      </c>
      <c r="L20" s="50">
        <v>2</v>
      </c>
      <c r="M20" s="50"/>
      <c r="N20" s="50">
        <v>2</v>
      </c>
      <c r="O20" s="50">
        <v>2</v>
      </c>
      <c r="P20" s="50">
        <v>2</v>
      </c>
      <c r="Q20" s="50">
        <v>2</v>
      </c>
    </row>
    <row r="21" spans="1:17">
      <c r="A21" s="48" t="e">
        <f ca="1">_xlfn.IFNA(VLOOKUP(C21,Архив!B$5:D$360,3,FALSE),6)+4*(COLUMNS(K21:Q21)-COUNT(K21:Q21))/(COLUMNS(K21:Q21)-1)</f>
        <v>#NAME?</v>
      </c>
      <c r="B21" s="49" t="str">
        <f>VLOOKUP(C21,Архив!B$5:C$300,2,FALSE)</f>
        <v>Воробьеобразные</v>
      </c>
      <c r="C21" s="49" t="s">
        <v>120</v>
      </c>
      <c r="D21" s="53" t="e">
        <f t="shared" ca="1" si="2"/>
        <v>#NAME?</v>
      </c>
      <c r="E21" s="53" t="e">
        <f t="shared" ca="1" si="3"/>
        <v>#NAME?</v>
      </c>
      <c r="F21" s="53" t="str">
        <f t="shared" si="4"/>
        <v/>
      </c>
      <c r="G21" s="53" t="str">
        <f t="shared" si="5"/>
        <v/>
      </c>
      <c r="H21" s="53" t="str">
        <f t="shared" si="6"/>
        <v/>
      </c>
      <c r="I21" s="53" t="str">
        <f t="shared" si="7"/>
        <v/>
      </c>
      <c r="J21" s="53" t="str">
        <f t="shared" si="8"/>
        <v/>
      </c>
      <c r="K21" s="50">
        <v>2</v>
      </c>
      <c r="L21" s="50">
        <v>2</v>
      </c>
      <c r="M21" s="50"/>
      <c r="N21" s="50"/>
      <c r="O21" s="50"/>
      <c r="P21" s="50"/>
      <c r="Q21" s="50"/>
    </row>
    <row r="22" spans="1:17">
      <c r="A22" s="48" t="e">
        <f ca="1">_xlfn.IFNA(VLOOKUP(C22,Архив!B$5:D$360,3,FALSE),6)+4*(COLUMNS(K22:Q22)-COUNT(K22:Q22))/(COLUMNS(K22:Q22)-1)</f>
        <v>#NAME?</v>
      </c>
      <c r="B22" s="49" t="s">
        <v>94</v>
      </c>
      <c r="C22" s="49" t="s">
        <v>121</v>
      </c>
      <c r="D22" s="53" t="str">
        <f t="shared" si="2"/>
        <v/>
      </c>
      <c r="E22" s="53" t="e">
        <f t="shared" ca="1" si="3"/>
        <v>#NAME?</v>
      </c>
      <c r="F22" s="53" t="str">
        <f t="shared" si="4"/>
        <v/>
      </c>
      <c r="G22" s="53" t="str">
        <f t="shared" si="5"/>
        <v/>
      </c>
      <c r="H22" s="53" t="str">
        <f t="shared" si="6"/>
        <v/>
      </c>
      <c r="I22" s="53" t="str">
        <f t="shared" si="7"/>
        <v/>
      </c>
      <c r="J22" s="53" t="str">
        <f t="shared" si="8"/>
        <v/>
      </c>
      <c r="K22" s="50"/>
      <c r="L22" s="50">
        <v>2</v>
      </c>
      <c r="M22" s="50"/>
      <c r="N22" s="50"/>
      <c r="O22" s="50"/>
      <c r="P22" s="50"/>
      <c r="Q22" s="50"/>
    </row>
    <row r="23" spans="1:17">
      <c r="A23" s="48" t="e">
        <f ca="1">_xlfn.IFNA(VLOOKUP(C23,Архив!B$5:D$360,3,FALSE),6)+4*(COLUMNS(K23:Q23)-COUNT(K23:Q23))/(COLUMNS(K23:Q23)-1)</f>
        <v>#NAME?</v>
      </c>
      <c r="B23" s="49" t="str">
        <f>VLOOKUP(C23,Архив!B$5:C$300,2,FALSE)</f>
        <v>Дятлообразные</v>
      </c>
      <c r="C23" s="49" t="s">
        <v>122</v>
      </c>
      <c r="D23" s="53" t="e">
        <f t="shared" ca="1" si="2"/>
        <v>#NAME?</v>
      </c>
      <c r="E23" s="53" t="e">
        <f t="shared" ca="1" si="3"/>
        <v>#NAME?</v>
      </c>
      <c r="F23" s="53" t="e">
        <f t="shared" ca="1" si="4"/>
        <v>#NAME?</v>
      </c>
      <c r="G23" s="53" t="e">
        <f t="shared" ca="1" si="5"/>
        <v>#NAME?</v>
      </c>
      <c r="H23" s="53" t="str">
        <f t="shared" si="6"/>
        <v/>
      </c>
      <c r="I23" s="53" t="str">
        <f t="shared" si="7"/>
        <v/>
      </c>
      <c r="J23" s="53" t="e">
        <f t="shared" ca="1" si="8"/>
        <v>#NAME?</v>
      </c>
      <c r="K23" s="50">
        <v>2</v>
      </c>
      <c r="L23" s="50">
        <v>2</v>
      </c>
      <c r="M23" s="50">
        <v>2</v>
      </c>
      <c r="N23" s="50">
        <v>2</v>
      </c>
      <c r="O23" s="50"/>
      <c r="P23" s="50"/>
      <c r="Q23" s="50">
        <v>2</v>
      </c>
    </row>
    <row r="24" spans="1:17">
      <c r="A24" s="48" t="e">
        <f ca="1">_xlfn.IFNA(VLOOKUP(C24,Архив!B$5:D$360,3,FALSE),6)+4*(COLUMNS(K24:Q24)-COUNT(K24:Q24))/(COLUMNS(K24:Q24)-1)</f>
        <v>#NAME?</v>
      </c>
      <c r="B24" s="49" t="str">
        <f>VLOOKUP(C24,Архив!B$5:C$300,2,FALSE)</f>
        <v>Воробьеобразные</v>
      </c>
      <c r="C24" s="49" t="s">
        <v>31</v>
      </c>
      <c r="D24" s="53" t="e">
        <f t="shared" ca="1" si="2"/>
        <v>#NAME?</v>
      </c>
      <c r="E24" s="53" t="e">
        <f t="shared" ca="1" si="3"/>
        <v>#NAME?</v>
      </c>
      <c r="F24" s="53" t="str">
        <f t="shared" si="4"/>
        <v/>
      </c>
      <c r="G24" s="53" t="str">
        <f t="shared" si="5"/>
        <v/>
      </c>
      <c r="H24" s="53" t="e">
        <f t="shared" ca="1" si="6"/>
        <v>#NAME?</v>
      </c>
      <c r="I24" s="53" t="str">
        <f t="shared" si="7"/>
        <v/>
      </c>
      <c r="J24" s="53" t="e">
        <f t="shared" ca="1" si="8"/>
        <v>#NAME?</v>
      </c>
      <c r="K24" s="50">
        <v>2</v>
      </c>
      <c r="L24" s="50">
        <v>2</v>
      </c>
      <c r="M24" s="50"/>
      <c r="N24" s="50"/>
      <c r="O24" s="50">
        <v>2</v>
      </c>
      <c r="P24" s="50"/>
      <c r="Q24" s="50">
        <v>2</v>
      </c>
    </row>
    <row r="25" spans="1:17">
      <c r="A25" s="48" t="e">
        <f ca="1">_xlfn.IFNA(VLOOKUP(C25,Архив!B$5:D$360,3,FALSE),6)+4*(COLUMNS(K25:Q25)-COUNT(K25:Q25))/(COLUMNS(K25:Q25)-1)</f>
        <v>#NAME?</v>
      </c>
      <c r="B25" s="49" t="str">
        <f>VLOOKUP(C25,Архив!B$5:C$300,2,FALSE)</f>
        <v>Голубеобразные</v>
      </c>
      <c r="C25" s="49" t="s">
        <v>27</v>
      </c>
      <c r="D25" s="53" t="e">
        <f t="shared" ca="1" si="2"/>
        <v>#NAME?</v>
      </c>
      <c r="E25" s="53" t="e">
        <f t="shared" ca="1" si="3"/>
        <v>#NAME?</v>
      </c>
      <c r="F25" s="53" t="e">
        <f t="shared" ca="1" si="4"/>
        <v>#NAME?</v>
      </c>
      <c r="G25" s="53" t="e">
        <f t="shared" ca="1" si="5"/>
        <v>#NAME?</v>
      </c>
      <c r="H25" s="53" t="str">
        <f t="shared" si="6"/>
        <v/>
      </c>
      <c r="I25" s="53" t="e">
        <f t="shared" ca="1" si="7"/>
        <v>#NAME?</v>
      </c>
      <c r="J25" s="53" t="e">
        <f t="shared" ca="1" si="8"/>
        <v>#NAME?</v>
      </c>
      <c r="K25" s="50">
        <v>2</v>
      </c>
      <c r="L25" s="50">
        <v>2</v>
      </c>
      <c r="M25" s="50">
        <v>2</v>
      </c>
      <c r="N25" s="50">
        <v>2</v>
      </c>
      <c r="O25" s="50"/>
      <c r="P25" s="50">
        <v>2</v>
      </c>
      <c r="Q25" s="50">
        <v>2</v>
      </c>
    </row>
    <row r="26" spans="1:17">
      <c r="A26" s="48" t="e">
        <f ca="1">_xlfn.IFNA(VLOOKUP(C26,Архив!B$5:D$360,3,FALSE),6)+4*(COLUMNS(K26:Q26)-COUNT(K26:Q26))/(COLUMNS(K26:Q26)-1)</f>
        <v>#NAME?</v>
      </c>
      <c r="B26" s="49" t="str">
        <f>VLOOKUP(C26,Архив!B$5:C$300,2,FALSE)</f>
        <v>Воробьеобразные</v>
      </c>
      <c r="C26" s="49" t="s">
        <v>123</v>
      </c>
      <c r="D26" s="53" t="e">
        <f t="shared" ca="1" si="2"/>
        <v>#NAME?</v>
      </c>
      <c r="E26" s="53" t="e">
        <f t="shared" ca="1" si="3"/>
        <v>#NAME?</v>
      </c>
      <c r="F26" s="53" t="e">
        <f t="shared" ca="1" si="4"/>
        <v>#NAME?</v>
      </c>
      <c r="G26" s="53" t="e">
        <f t="shared" ca="1" si="5"/>
        <v>#NAME?</v>
      </c>
      <c r="H26" s="53" t="e">
        <f t="shared" ca="1" si="6"/>
        <v>#NAME?</v>
      </c>
      <c r="I26" s="53" t="e">
        <f t="shared" ca="1" si="7"/>
        <v>#NAME?</v>
      </c>
      <c r="J26" s="53" t="e">
        <f t="shared" ca="1" si="8"/>
        <v>#NAME?</v>
      </c>
      <c r="K26" s="50">
        <v>2</v>
      </c>
      <c r="L26" s="50">
        <v>2</v>
      </c>
      <c r="M26" s="50">
        <v>2</v>
      </c>
      <c r="N26" s="50">
        <v>2</v>
      </c>
      <c r="O26" s="50">
        <v>2</v>
      </c>
      <c r="P26" s="50">
        <v>2</v>
      </c>
      <c r="Q26" s="50">
        <v>2</v>
      </c>
    </row>
    <row r="27" spans="1:17">
      <c r="A27" s="48" t="e">
        <f ca="1">_xlfn.IFNA(VLOOKUP(C27,Архив!B$5:D$360,3,FALSE),6)+4*(COLUMNS(K27:Q27)-COUNT(K27:Q27))/(COLUMNS(K27:Q27)-1)</f>
        <v>#NAME?</v>
      </c>
      <c r="B27" s="49" t="str">
        <f>VLOOKUP(C27,Архив!B$5:C$300,2,FALSE)</f>
        <v>Воробьеобразные</v>
      </c>
      <c r="C27" s="49" t="s">
        <v>124</v>
      </c>
      <c r="D27" s="53" t="e">
        <f t="shared" ca="1" si="2"/>
        <v>#NAME?</v>
      </c>
      <c r="E27" s="53" t="e">
        <f t="shared" ca="1" si="3"/>
        <v>#NAME?</v>
      </c>
      <c r="F27" s="53" t="str">
        <f t="shared" si="4"/>
        <v/>
      </c>
      <c r="G27" s="53" t="str">
        <f t="shared" si="5"/>
        <v/>
      </c>
      <c r="H27" s="53" t="str">
        <f t="shared" si="6"/>
        <v/>
      </c>
      <c r="I27" s="53" t="e">
        <f t="shared" ca="1" si="7"/>
        <v>#NAME?</v>
      </c>
      <c r="J27" s="53" t="e">
        <f t="shared" ca="1" si="8"/>
        <v>#NAME?</v>
      </c>
      <c r="K27" s="50">
        <v>2</v>
      </c>
      <c r="L27" s="50">
        <v>2</v>
      </c>
      <c r="M27" s="50"/>
      <c r="N27" s="50"/>
      <c r="O27" s="50"/>
      <c r="P27" s="50">
        <v>2</v>
      </c>
      <c r="Q27" s="50">
        <v>2</v>
      </c>
    </row>
    <row r="28" spans="1:17">
      <c r="A28" s="48" t="e">
        <f ca="1">_xlfn.IFNA(VLOOKUP(C28,Архив!B$5:D$360,3,FALSE),6)+4*(COLUMNS(K28:Q28)-COUNT(K28:Q28))/(COLUMNS(K28:Q28)-1)</f>
        <v>#NAME?</v>
      </c>
      <c r="B28" s="49" t="str">
        <f>VLOOKUP(C28,Архив!B$5:C$300,2,FALSE)</f>
        <v>Воробьеобразные</v>
      </c>
      <c r="C28" s="49" t="s">
        <v>125</v>
      </c>
      <c r="D28" s="53" t="e">
        <f t="shared" ca="1" si="2"/>
        <v>#NAME?</v>
      </c>
      <c r="E28" s="53" t="e">
        <f t="shared" ca="1" si="3"/>
        <v>#NAME?</v>
      </c>
      <c r="F28" s="53" t="e">
        <f t="shared" ca="1" si="4"/>
        <v>#NAME?</v>
      </c>
      <c r="G28" s="53" t="e">
        <f t="shared" ca="1" si="5"/>
        <v>#NAME?</v>
      </c>
      <c r="H28" s="53" t="str">
        <f t="shared" si="6"/>
        <v/>
      </c>
      <c r="I28" s="53" t="e">
        <f t="shared" ca="1" si="7"/>
        <v>#NAME?</v>
      </c>
      <c r="J28" s="53" t="e">
        <f t="shared" ca="1" si="8"/>
        <v>#NAME?</v>
      </c>
      <c r="K28" s="50">
        <v>2</v>
      </c>
      <c r="L28" s="50">
        <v>2</v>
      </c>
      <c r="M28" s="50">
        <v>2</v>
      </c>
      <c r="N28" s="50">
        <v>2</v>
      </c>
      <c r="O28" s="50"/>
      <c r="P28" s="50">
        <v>2</v>
      </c>
      <c r="Q28" s="50">
        <v>2</v>
      </c>
    </row>
    <row r="29" spans="1:17">
      <c r="A29" s="48" t="e">
        <f ca="1">_xlfn.IFNA(VLOOKUP(C29,Архив!B$5:D$360,3,FALSE),6)+4*(COLUMNS(K29:Q29)-COUNT(K29:Q29))/(COLUMNS(K29:Q29)-1)</f>
        <v>#NAME?</v>
      </c>
      <c r="B29" s="49" t="s">
        <v>94</v>
      </c>
      <c r="C29" s="49" t="s">
        <v>126</v>
      </c>
      <c r="D29" s="53" t="e">
        <f t="shared" ca="1" si="2"/>
        <v>#NAME?</v>
      </c>
      <c r="E29" s="53" t="e">
        <f t="shared" ca="1" si="3"/>
        <v>#NAME?</v>
      </c>
      <c r="F29" s="53" t="e">
        <f t="shared" ca="1" si="4"/>
        <v>#NAME?</v>
      </c>
      <c r="G29" s="53" t="str">
        <f t="shared" si="5"/>
        <v/>
      </c>
      <c r="H29" s="53" t="str">
        <f t="shared" si="6"/>
        <v/>
      </c>
      <c r="I29" s="53" t="e">
        <f t="shared" ca="1" si="7"/>
        <v>#NAME?</v>
      </c>
      <c r="J29" s="53" t="e">
        <f t="shared" ca="1" si="8"/>
        <v>#NAME?</v>
      </c>
      <c r="K29" s="50">
        <v>2</v>
      </c>
      <c r="L29" s="50">
        <v>2</v>
      </c>
      <c r="M29" s="50">
        <v>2</v>
      </c>
      <c r="N29" s="50"/>
      <c r="O29" s="50"/>
      <c r="P29" s="50">
        <v>2</v>
      </c>
      <c r="Q29" s="50">
        <v>2</v>
      </c>
    </row>
    <row r="30" spans="1:17">
      <c r="A30" s="48" t="e">
        <f ca="1">_xlfn.IFNA(VLOOKUP(C30,Архив!B$5:D$360,3,FALSE),6)+4*(COLUMNS(K30:Q30)-COUNT(K30:Q30))/(COLUMNS(K30:Q30)-1)</f>
        <v>#NAME?</v>
      </c>
      <c r="B30" s="49" t="str">
        <f>VLOOKUP(C30,Архив!B$5:C$300,2,FALSE)</f>
        <v>Воробьеобразные</v>
      </c>
      <c r="C30" s="49" t="s">
        <v>67</v>
      </c>
      <c r="D30" s="53" t="str">
        <f t="shared" si="2"/>
        <v/>
      </c>
      <c r="E30" s="53" t="str">
        <f t="shared" si="3"/>
        <v/>
      </c>
      <c r="F30" s="53" t="str">
        <f t="shared" si="4"/>
        <v/>
      </c>
      <c r="G30" s="53" t="str">
        <f t="shared" si="5"/>
        <v/>
      </c>
      <c r="H30" s="53" t="str">
        <f t="shared" si="6"/>
        <v/>
      </c>
      <c r="I30" s="53" t="str">
        <f t="shared" si="7"/>
        <v/>
      </c>
      <c r="J30" s="53" t="e">
        <f t="shared" ca="1" si="8"/>
        <v>#NAME?</v>
      </c>
      <c r="K30" s="50"/>
      <c r="L30" s="50"/>
      <c r="M30" s="50"/>
      <c r="N30" s="50"/>
      <c r="O30" s="50"/>
      <c r="P30" s="50"/>
      <c r="Q30" s="50">
        <v>2</v>
      </c>
    </row>
    <row r="31" spans="1:17">
      <c r="A31" s="48" t="e">
        <f ca="1">_xlfn.IFNA(VLOOKUP(C31,Архив!B$5:D$360,3,FALSE),6)+4*(COLUMNS(K31:Q31)-COUNT(K31:Q31))/(COLUMNS(K31:Q31)-1)</f>
        <v>#NAME?</v>
      </c>
      <c r="B31" s="49" t="str">
        <f>VLOOKUP(C31,Архив!B$5:C$300,2,FALSE)</f>
        <v>Воробьеобразные</v>
      </c>
      <c r="C31" s="49" t="s">
        <v>68</v>
      </c>
      <c r="D31" s="53" t="str">
        <f t="shared" si="2"/>
        <v/>
      </c>
      <c r="E31" s="53" t="e">
        <f t="shared" ca="1" si="3"/>
        <v>#NAME?</v>
      </c>
      <c r="F31" s="53" t="str">
        <f t="shared" si="4"/>
        <v/>
      </c>
      <c r="G31" s="53" t="str">
        <f t="shared" si="5"/>
        <v/>
      </c>
      <c r="H31" s="53" t="str">
        <f t="shared" si="6"/>
        <v/>
      </c>
      <c r="I31" s="53" t="str">
        <f t="shared" si="7"/>
        <v/>
      </c>
      <c r="J31" s="53" t="str">
        <f t="shared" si="8"/>
        <v/>
      </c>
      <c r="K31" s="50"/>
      <c r="L31" s="50">
        <v>2</v>
      </c>
      <c r="M31" s="50"/>
      <c r="N31" s="50"/>
      <c r="O31" s="50"/>
      <c r="P31" s="50"/>
      <c r="Q31" s="50"/>
    </row>
    <row r="32" spans="1:17">
      <c r="A32" s="48" t="e">
        <f ca="1">_xlfn.IFNA(VLOOKUP(C32,Архив!B$5:D$360,3,FALSE),6)+4*(COLUMNS(K32:Q32)-COUNT(K32:Q32))/(COLUMNS(K32:Q32)-1)</f>
        <v>#NAME?</v>
      </c>
      <c r="B32" s="49" t="e">
        <f ca="1">_xlfn.IFNA(VLOOKUP(C32,Архив!B$5:C$300,2,FALSE),"")</f>
        <v>#NAME?</v>
      </c>
      <c r="C32" s="49"/>
      <c r="D32" s="53" t="str">
        <f t="shared" si="2"/>
        <v/>
      </c>
      <c r="E32" s="53" t="str">
        <f t="shared" si="3"/>
        <v/>
      </c>
      <c r="F32" s="53" t="str">
        <f t="shared" si="4"/>
        <v/>
      </c>
      <c r="G32" s="53" t="str">
        <f t="shared" si="5"/>
        <v/>
      </c>
      <c r="H32" s="53" t="str">
        <f t="shared" si="6"/>
        <v/>
      </c>
      <c r="I32" s="53" t="str">
        <f t="shared" si="7"/>
        <v/>
      </c>
      <c r="J32" s="53" t="str">
        <f t="shared" si="8"/>
        <v/>
      </c>
      <c r="K32" s="50"/>
      <c r="L32" s="50"/>
      <c r="M32" s="50"/>
      <c r="N32" s="50"/>
      <c r="O32" s="50"/>
      <c r="P32" s="50"/>
      <c r="Q32" s="50"/>
    </row>
    <row r="33" spans="1:17">
      <c r="A33" s="48" t="e">
        <f ca="1">_xlfn.IFNA(VLOOKUP(C33,Архив!B$5:D$360,3,FALSE),6)+4*(COLUMNS(K33:Q33)-COUNT(K33:Q33))/(COLUMNS(K33:Q33)-1)</f>
        <v>#NAME?</v>
      </c>
      <c r="B33" s="49" t="e">
        <f ca="1">_xlfn.IFNA(VLOOKUP(C33,Архив!B$5:C$300,2,FALSE),"")</f>
        <v>#NAME?</v>
      </c>
      <c r="C33" s="49"/>
      <c r="D33" s="53" t="str">
        <f t="shared" si="2"/>
        <v/>
      </c>
      <c r="E33" s="53" t="str">
        <f t="shared" si="3"/>
        <v/>
      </c>
      <c r="F33" s="53" t="str">
        <f t="shared" si="4"/>
        <v/>
      </c>
      <c r="G33" s="53" t="str">
        <f t="shared" si="5"/>
        <v/>
      </c>
      <c r="H33" s="53" t="str">
        <f t="shared" si="6"/>
        <v/>
      </c>
      <c r="I33" s="53" t="str">
        <f t="shared" si="7"/>
        <v/>
      </c>
      <c r="J33" s="53" t="str">
        <f t="shared" si="8"/>
        <v/>
      </c>
      <c r="K33" s="50"/>
      <c r="L33" s="50"/>
      <c r="M33" s="50"/>
      <c r="N33" s="50"/>
      <c r="O33" s="50"/>
      <c r="P33" s="50"/>
      <c r="Q33" s="50"/>
    </row>
    <row r="34" spans="1:17">
      <c r="A34" s="48" t="e">
        <f ca="1">_xlfn.IFNA(VLOOKUP(C34,Архив!B$5:D$360,3,FALSE),6)+4*(COLUMNS(K34:Q34)-COUNT(K34:Q34))/(COLUMNS(K34:Q34)-1)</f>
        <v>#NAME?</v>
      </c>
      <c r="B34" s="49" t="e">
        <f ca="1">_xlfn.IFNA(VLOOKUP(C34,Архив!B$5:C$300,2,FALSE),"")</f>
        <v>#NAME?</v>
      </c>
      <c r="C34" s="49"/>
      <c r="D34" s="53" t="str">
        <f t="shared" si="2"/>
        <v/>
      </c>
      <c r="E34" s="53" t="str">
        <f t="shared" si="3"/>
        <v/>
      </c>
      <c r="F34" s="53" t="str">
        <f t="shared" si="4"/>
        <v/>
      </c>
      <c r="G34" s="53" t="str">
        <f t="shared" si="5"/>
        <v/>
      </c>
      <c r="H34" s="53" t="str">
        <f t="shared" si="6"/>
        <v/>
      </c>
      <c r="I34" s="53" t="str">
        <f t="shared" si="7"/>
        <v/>
      </c>
      <c r="J34" s="53" t="str">
        <f t="shared" si="8"/>
        <v/>
      </c>
      <c r="K34" s="50"/>
      <c r="L34" s="50"/>
      <c r="M34" s="50"/>
      <c r="N34" s="50"/>
      <c r="O34" s="50"/>
      <c r="P34" s="50"/>
      <c r="Q34" s="50"/>
    </row>
    <row r="35" spans="1:17">
      <c r="A35" s="48" t="e">
        <f ca="1">_xlfn.IFNA(VLOOKUP(C35,Архив!B$5:D$360,3,FALSE),6)+4*(COLUMNS(K35:Q35)-COUNT(K35:Q35))/(COLUMNS(K35:Q35)-1)</f>
        <v>#NAME?</v>
      </c>
      <c r="B35" s="49" t="e">
        <f ca="1">_xlfn.IFNA(VLOOKUP(C35,Архив!B$5:C$300,2,FALSE),"")</f>
        <v>#NAME?</v>
      </c>
      <c r="C35" s="49"/>
      <c r="D35" s="53" t="str">
        <f t="shared" si="2"/>
        <v/>
      </c>
      <c r="E35" s="53" t="str">
        <f t="shared" si="3"/>
        <v/>
      </c>
      <c r="F35" s="53" t="str">
        <f t="shared" si="4"/>
        <v/>
      </c>
      <c r="G35" s="53" t="str">
        <f t="shared" si="5"/>
        <v/>
      </c>
      <c r="H35" s="53" t="str">
        <f t="shared" si="6"/>
        <v/>
      </c>
      <c r="I35" s="53" t="str">
        <f t="shared" si="7"/>
        <v/>
      </c>
      <c r="J35" s="53" t="str">
        <f t="shared" si="8"/>
        <v/>
      </c>
      <c r="K35" s="50"/>
      <c r="L35" s="50"/>
      <c r="M35" s="50"/>
      <c r="N35" s="50"/>
      <c r="O35" s="50"/>
      <c r="P35" s="50"/>
      <c r="Q35" s="50"/>
    </row>
    <row r="36" spans="1:17">
      <c r="A36" s="48" t="e">
        <f ca="1">_xlfn.IFNA(VLOOKUP(C36,Архив!B$5:D$360,3,FALSE),6)+4*(COLUMNS(K36:Q36)-COUNT(K36:Q36))/(COLUMNS(K36:Q36)-1)</f>
        <v>#NAME?</v>
      </c>
      <c r="B36" s="49" t="e">
        <f ca="1">_xlfn.IFNA(VLOOKUP(C36,Архив!B$5:C$300,2,FALSE),"")</f>
        <v>#NAME?</v>
      </c>
      <c r="C36" s="49"/>
      <c r="D36" s="53" t="str">
        <f t="shared" ref="D36:D67" si="9">IF(K36&gt;1,$A36,IF(K36=1,1,""))</f>
        <v/>
      </c>
      <c r="E36" s="53" t="str">
        <f t="shared" ref="E36:E67" si="10">IF(L36&gt;1,$A36,IF(L36=1,1,""))</f>
        <v/>
      </c>
      <c r="F36" s="53" t="str">
        <f t="shared" ref="F36:F67" si="11">IF(M36&gt;1,$A36,IF(M36=1,1,""))</f>
        <v/>
      </c>
      <c r="G36" s="53" t="str">
        <f t="shared" ref="G36:G67" si="12">IF(N36&gt;1,$A36,IF(N36=1,1,""))</f>
        <v/>
      </c>
      <c r="H36" s="53" t="str">
        <f t="shared" ref="H36:H67" si="13">IF(O36&gt;1,$A36,IF(O36=1,1,""))</f>
        <v/>
      </c>
      <c r="I36" s="53" t="str">
        <f t="shared" ref="I36:I67" si="14">IF(P36&gt;1,$A36,IF(P36=1,1,""))</f>
        <v/>
      </c>
      <c r="J36" s="53" t="str">
        <f t="shared" ref="J36:J67" si="15">IF(Q36&gt;1,$A36,IF(Q36=1,1,""))</f>
        <v/>
      </c>
      <c r="K36" s="50"/>
      <c r="L36" s="50"/>
      <c r="M36" s="50"/>
      <c r="N36" s="50"/>
      <c r="O36" s="50"/>
      <c r="P36" s="50"/>
      <c r="Q36" s="50"/>
    </row>
    <row r="37" spans="1:17">
      <c r="A37" s="48" t="e">
        <f ca="1">_xlfn.IFNA(VLOOKUP(C37,Архив!B$5:D$360,3,FALSE),6)+4*(COLUMNS(K37:Q37)-COUNT(K37:Q37))/(COLUMNS(K37:Q37)-1)</f>
        <v>#NAME?</v>
      </c>
      <c r="B37" s="49" t="e">
        <f ca="1">_xlfn.IFNA(VLOOKUP(C37,Архив!B$5:C$300,2,FALSE),"")</f>
        <v>#NAME?</v>
      </c>
      <c r="C37" s="49"/>
      <c r="D37" s="53" t="str">
        <f t="shared" si="9"/>
        <v/>
      </c>
      <c r="E37" s="53" t="str">
        <f t="shared" si="10"/>
        <v/>
      </c>
      <c r="F37" s="53" t="str">
        <f t="shared" si="11"/>
        <v/>
      </c>
      <c r="G37" s="53" t="str">
        <f t="shared" si="12"/>
        <v/>
      </c>
      <c r="H37" s="53" t="str">
        <f t="shared" si="13"/>
        <v/>
      </c>
      <c r="I37" s="53" t="str">
        <f t="shared" si="14"/>
        <v/>
      </c>
      <c r="J37" s="53" t="str">
        <f t="shared" si="15"/>
        <v/>
      </c>
      <c r="K37" s="50"/>
      <c r="L37" s="50"/>
      <c r="M37" s="50"/>
      <c r="N37" s="50"/>
      <c r="O37" s="50"/>
      <c r="P37" s="50"/>
      <c r="Q37" s="50"/>
    </row>
    <row r="38" spans="1:17">
      <c r="A38" s="48" t="e">
        <f ca="1">_xlfn.IFNA(VLOOKUP(C38,Архив!B$5:D$360,3,FALSE),6)+4*(COLUMNS(K38:Q38)-COUNT(K38:Q38))/(COLUMNS(K38:Q38)-1)</f>
        <v>#NAME?</v>
      </c>
      <c r="B38" s="49" t="e">
        <f ca="1">_xlfn.IFNA(VLOOKUP(C38,Архив!B$5:C$300,2,FALSE),"")</f>
        <v>#NAME?</v>
      </c>
      <c r="C38" s="49"/>
      <c r="D38" s="53" t="str">
        <f t="shared" si="9"/>
        <v/>
      </c>
      <c r="E38" s="53" t="str">
        <f t="shared" si="10"/>
        <v/>
      </c>
      <c r="F38" s="53" t="str">
        <f t="shared" si="11"/>
        <v/>
      </c>
      <c r="G38" s="53" t="str">
        <f t="shared" si="12"/>
        <v/>
      </c>
      <c r="H38" s="53" t="str">
        <f t="shared" si="13"/>
        <v/>
      </c>
      <c r="I38" s="53" t="str">
        <f t="shared" si="14"/>
        <v/>
      </c>
      <c r="J38" s="53" t="str">
        <f t="shared" si="15"/>
        <v/>
      </c>
      <c r="K38" s="50"/>
      <c r="L38" s="50"/>
      <c r="M38" s="50"/>
      <c r="N38" s="50"/>
      <c r="O38" s="50"/>
      <c r="P38" s="50"/>
      <c r="Q38" s="50"/>
    </row>
    <row r="39" spans="1:17">
      <c r="A39" s="48" t="e">
        <f ca="1">_xlfn.IFNA(VLOOKUP(C39,Архив!B$5:D$360,3,FALSE),6)+4*(COLUMNS(K39:Q39)-COUNT(K39:Q39))/(COLUMNS(K39:Q39)-1)</f>
        <v>#NAME?</v>
      </c>
      <c r="B39" s="49" t="e">
        <f ca="1">_xlfn.IFNA(VLOOKUP(C39,Архив!B$5:C$300,2,FALSE),"")</f>
        <v>#NAME?</v>
      </c>
      <c r="C39" s="49"/>
      <c r="D39" s="53" t="str">
        <f t="shared" si="9"/>
        <v/>
      </c>
      <c r="E39" s="53" t="str">
        <f t="shared" si="10"/>
        <v/>
      </c>
      <c r="F39" s="53" t="str">
        <f t="shared" si="11"/>
        <v/>
      </c>
      <c r="G39" s="53" t="str">
        <f t="shared" si="12"/>
        <v/>
      </c>
      <c r="H39" s="53" t="str">
        <f t="shared" si="13"/>
        <v/>
      </c>
      <c r="I39" s="53" t="str">
        <f t="shared" si="14"/>
        <v/>
      </c>
      <c r="J39" s="53" t="str">
        <f t="shared" si="15"/>
        <v/>
      </c>
      <c r="K39" s="50"/>
      <c r="L39" s="50"/>
      <c r="M39" s="50"/>
      <c r="N39" s="50"/>
      <c r="O39" s="50"/>
      <c r="P39" s="50"/>
      <c r="Q39" s="50"/>
    </row>
    <row r="40" spans="1:17">
      <c r="A40" s="48" t="e">
        <f ca="1">_xlfn.IFNA(VLOOKUP(C40,Архив!B$5:D$360,3,FALSE),6)+4*(COLUMNS(K40:Q40)-COUNT(K40:Q40))/(COLUMNS(K40:Q40)-1)</f>
        <v>#NAME?</v>
      </c>
      <c r="B40" s="49" t="e">
        <f ca="1">_xlfn.IFNA(VLOOKUP(C40,Архив!B$5:C$300,2,FALSE),"")</f>
        <v>#NAME?</v>
      </c>
      <c r="C40" s="49"/>
      <c r="D40" s="53" t="str">
        <f t="shared" si="9"/>
        <v/>
      </c>
      <c r="E40" s="53" t="str">
        <f t="shared" si="10"/>
        <v/>
      </c>
      <c r="F40" s="53" t="str">
        <f t="shared" si="11"/>
        <v/>
      </c>
      <c r="G40" s="53" t="str">
        <f t="shared" si="12"/>
        <v/>
      </c>
      <c r="H40" s="53" t="str">
        <f t="shared" si="13"/>
        <v/>
      </c>
      <c r="I40" s="53" t="str">
        <f t="shared" si="14"/>
        <v/>
      </c>
      <c r="J40" s="53" t="str">
        <f t="shared" si="15"/>
        <v/>
      </c>
      <c r="K40" s="50"/>
      <c r="L40" s="50"/>
      <c r="M40" s="50"/>
      <c r="N40" s="50"/>
      <c r="O40" s="50"/>
      <c r="P40" s="50"/>
      <c r="Q40" s="50"/>
    </row>
    <row r="41" spans="1:17">
      <c r="A41" s="48" t="e">
        <f ca="1">_xlfn.IFNA(VLOOKUP(C41,Архив!B$5:D$360,3,FALSE),6)+4*(COLUMNS(K41:Q41)-COUNT(K41:Q41))/(COLUMNS(K41:Q41)-1)</f>
        <v>#NAME?</v>
      </c>
      <c r="B41" s="49" t="e">
        <f ca="1">_xlfn.IFNA(VLOOKUP(C41,Архив!B$5:C$300,2,FALSE),"")</f>
        <v>#NAME?</v>
      </c>
      <c r="C41" s="49"/>
      <c r="D41" s="53" t="str">
        <f t="shared" si="9"/>
        <v/>
      </c>
      <c r="E41" s="53" t="str">
        <f t="shared" si="10"/>
        <v/>
      </c>
      <c r="F41" s="53" t="str">
        <f t="shared" si="11"/>
        <v/>
      </c>
      <c r="G41" s="53" t="str">
        <f t="shared" si="12"/>
        <v/>
      </c>
      <c r="H41" s="53" t="str">
        <f t="shared" si="13"/>
        <v/>
      </c>
      <c r="I41" s="53" t="str">
        <f t="shared" si="14"/>
        <v/>
      </c>
      <c r="J41" s="53" t="str">
        <f t="shared" si="15"/>
        <v/>
      </c>
      <c r="K41" s="50"/>
      <c r="L41" s="50"/>
      <c r="M41" s="50"/>
      <c r="N41" s="50"/>
      <c r="O41" s="50"/>
      <c r="P41" s="50"/>
      <c r="Q41" s="50"/>
    </row>
    <row r="42" spans="1:17">
      <c r="A42" s="48" t="e">
        <f ca="1">_xlfn.IFNA(VLOOKUP(C42,Архив!B$5:D$360,3,FALSE),6)+4*(COLUMNS(K42:Q42)-COUNT(K42:Q42))/(COLUMNS(K42:Q42)-1)</f>
        <v>#NAME?</v>
      </c>
      <c r="B42" s="49" t="e">
        <f ca="1">_xlfn.IFNA(VLOOKUP(C42,Архив!B$5:C$300,2,FALSE),"")</f>
        <v>#NAME?</v>
      </c>
      <c r="C42" s="49"/>
      <c r="D42" s="53" t="str">
        <f t="shared" si="9"/>
        <v/>
      </c>
      <c r="E42" s="53" t="str">
        <f t="shared" si="10"/>
        <v/>
      </c>
      <c r="F42" s="53" t="str">
        <f t="shared" si="11"/>
        <v/>
      </c>
      <c r="G42" s="53" t="str">
        <f t="shared" si="12"/>
        <v/>
      </c>
      <c r="H42" s="53" t="str">
        <f t="shared" si="13"/>
        <v/>
      </c>
      <c r="I42" s="53" t="str">
        <f t="shared" si="14"/>
        <v/>
      </c>
      <c r="J42" s="53" t="str">
        <f t="shared" si="15"/>
        <v/>
      </c>
      <c r="K42" s="50"/>
      <c r="L42" s="50"/>
      <c r="M42" s="50"/>
      <c r="N42" s="50"/>
      <c r="O42" s="50"/>
      <c r="P42" s="50"/>
      <c r="Q42" s="50"/>
    </row>
    <row r="43" spans="1:17">
      <c r="A43" s="48" t="e">
        <f ca="1">_xlfn.IFNA(VLOOKUP(C43,Архив!B$5:D$360,3,FALSE),6)+4*(COLUMNS(K43:Q43)-COUNT(K43:Q43))/(COLUMNS(K43:Q43)-1)</f>
        <v>#NAME?</v>
      </c>
      <c r="B43" s="49" t="e">
        <f ca="1">_xlfn.IFNA(VLOOKUP(C43,Архив!B$5:C$300,2,FALSE),"")</f>
        <v>#NAME?</v>
      </c>
      <c r="C43" s="49"/>
      <c r="D43" s="53" t="str">
        <f t="shared" si="9"/>
        <v/>
      </c>
      <c r="E43" s="53" t="str">
        <f t="shared" si="10"/>
        <v/>
      </c>
      <c r="F43" s="53" t="str">
        <f t="shared" si="11"/>
        <v/>
      </c>
      <c r="G43" s="53" t="str">
        <f t="shared" si="12"/>
        <v/>
      </c>
      <c r="H43" s="53" t="str">
        <f t="shared" si="13"/>
        <v/>
      </c>
      <c r="I43" s="53" t="str">
        <f t="shared" si="14"/>
        <v/>
      </c>
      <c r="J43" s="53" t="str">
        <f t="shared" si="15"/>
        <v/>
      </c>
      <c r="K43" s="50"/>
      <c r="L43" s="50"/>
      <c r="M43" s="50"/>
      <c r="N43" s="50"/>
      <c r="O43" s="50"/>
      <c r="P43" s="50"/>
      <c r="Q43" s="50"/>
    </row>
    <row r="44" spans="1:17">
      <c r="A44" s="48" t="e">
        <f ca="1">_xlfn.IFNA(VLOOKUP(C44,Архив!B$5:D$360,3,FALSE),6)+4*(COLUMNS(K44:Q44)-COUNT(K44:Q44))/(COLUMNS(K44:Q44)-1)</f>
        <v>#NAME?</v>
      </c>
      <c r="B44" s="49" t="e">
        <f ca="1">_xlfn.IFNA(VLOOKUP(C44,Архив!B$5:C$300,2,FALSE),"")</f>
        <v>#NAME?</v>
      </c>
      <c r="C44" s="49"/>
      <c r="D44" s="53" t="str">
        <f t="shared" si="9"/>
        <v/>
      </c>
      <c r="E44" s="53" t="str">
        <f t="shared" si="10"/>
        <v/>
      </c>
      <c r="F44" s="53" t="str">
        <f t="shared" si="11"/>
        <v/>
      </c>
      <c r="G44" s="53" t="str">
        <f t="shared" si="12"/>
        <v/>
      </c>
      <c r="H44" s="53" t="str">
        <f t="shared" si="13"/>
        <v/>
      </c>
      <c r="I44" s="53" t="str">
        <f t="shared" si="14"/>
        <v/>
      </c>
      <c r="J44" s="53" t="str">
        <f t="shared" si="15"/>
        <v/>
      </c>
      <c r="K44" s="50"/>
      <c r="L44" s="50"/>
      <c r="M44" s="50"/>
      <c r="N44" s="50"/>
      <c r="O44" s="50"/>
      <c r="P44" s="50"/>
      <c r="Q44" s="50"/>
    </row>
    <row r="45" spans="1:17">
      <c r="A45" s="48" t="e">
        <f ca="1">_xlfn.IFNA(VLOOKUP(C45,Архив!B$5:D$360,3,FALSE),6)+4*(COLUMNS(K45:Q45)-COUNT(K45:Q45))/(COLUMNS(K45:Q45)-1)</f>
        <v>#NAME?</v>
      </c>
      <c r="B45" s="49" t="e">
        <f ca="1">_xlfn.IFNA(VLOOKUP(C45,Архив!B$5:C$300,2,FALSE),"")</f>
        <v>#NAME?</v>
      </c>
      <c r="C45" s="49"/>
      <c r="D45" s="53" t="str">
        <f t="shared" si="9"/>
        <v/>
      </c>
      <c r="E45" s="53" t="str">
        <f t="shared" si="10"/>
        <v/>
      </c>
      <c r="F45" s="53" t="str">
        <f t="shared" si="11"/>
        <v/>
      </c>
      <c r="G45" s="53" t="str">
        <f t="shared" si="12"/>
        <v/>
      </c>
      <c r="H45" s="53" t="str">
        <f t="shared" si="13"/>
        <v/>
      </c>
      <c r="I45" s="53" t="str">
        <f t="shared" si="14"/>
        <v/>
      </c>
      <c r="J45" s="53" t="str">
        <f t="shared" si="15"/>
        <v/>
      </c>
      <c r="K45" s="50"/>
      <c r="L45" s="50"/>
      <c r="M45" s="50"/>
      <c r="N45" s="50"/>
      <c r="O45" s="50"/>
      <c r="P45" s="50"/>
      <c r="Q45" s="50"/>
    </row>
    <row r="46" spans="1:17">
      <c r="A46" s="48" t="e">
        <f ca="1">_xlfn.IFNA(VLOOKUP(C46,Архив!B$5:D$360,3,FALSE),6)+4*(COLUMNS(K46:Q46)-COUNT(K46:Q46))/(COLUMNS(K46:Q46)-1)</f>
        <v>#NAME?</v>
      </c>
      <c r="B46" s="49" t="e">
        <f ca="1">_xlfn.IFNA(VLOOKUP(C46,Архив!B$5:C$300,2,FALSE),"")</f>
        <v>#NAME?</v>
      </c>
      <c r="C46" s="49"/>
      <c r="D46" s="53" t="str">
        <f t="shared" si="9"/>
        <v/>
      </c>
      <c r="E46" s="53" t="str">
        <f t="shared" si="10"/>
        <v/>
      </c>
      <c r="F46" s="53" t="str">
        <f t="shared" si="11"/>
        <v/>
      </c>
      <c r="G46" s="53" t="str">
        <f t="shared" si="12"/>
        <v/>
      </c>
      <c r="H46" s="53" t="str">
        <f t="shared" si="13"/>
        <v/>
      </c>
      <c r="I46" s="53" t="str">
        <f t="shared" si="14"/>
        <v/>
      </c>
      <c r="J46" s="53" t="str">
        <f t="shared" si="15"/>
        <v/>
      </c>
      <c r="K46" s="50"/>
      <c r="L46" s="50"/>
      <c r="M46" s="50"/>
      <c r="N46" s="50"/>
      <c r="O46" s="50"/>
      <c r="P46" s="50"/>
      <c r="Q46" s="50"/>
    </row>
    <row r="47" spans="1:17">
      <c r="A47" s="48" t="e">
        <f ca="1">_xlfn.IFNA(VLOOKUP(C47,Архив!B$5:D$360,3,FALSE),6)+4*(COLUMNS(K47:Q47)-COUNT(K47:Q47))/(COLUMNS(K47:Q47)-1)</f>
        <v>#NAME?</v>
      </c>
      <c r="B47" s="49" t="e">
        <f ca="1">_xlfn.IFNA(VLOOKUP(C47,Архив!B$5:C$300,2,FALSE),"")</f>
        <v>#NAME?</v>
      </c>
      <c r="C47" s="49"/>
      <c r="D47" s="53" t="str">
        <f t="shared" si="9"/>
        <v/>
      </c>
      <c r="E47" s="53" t="str">
        <f t="shared" si="10"/>
        <v/>
      </c>
      <c r="F47" s="53" t="str">
        <f t="shared" si="11"/>
        <v/>
      </c>
      <c r="G47" s="53" t="str">
        <f t="shared" si="12"/>
        <v/>
      </c>
      <c r="H47" s="53" t="str">
        <f t="shared" si="13"/>
        <v/>
      </c>
      <c r="I47" s="53" t="str">
        <f t="shared" si="14"/>
        <v/>
      </c>
      <c r="J47" s="53" t="str">
        <f t="shared" si="15"/>
        <v/>
      </c>
      <c r="K47" s="50"/>
      <c r="L47" s="50"/>
      <c r="M47" s="50"/>
      <c r="N47" s="50"/>
      <c r="O47" s="50"/>
      <c r="P47" s="50"/>
      <c r="Q47" s="50"/>
    </row>
    <row r="48" spans="1:17">
      <c r="A48" s="48" t="e">
        <f ca="1">_xlfn.IFNA(VLOOKUP(C48,Архив!B$5:D$360,3,FALSE),6)+4*(COLUMNS(K48:Q48)-COUNT(K48:Q48))/(COLUMNS(K48:Q48)-1)</f>
        <v>#NAME?</v>
      </c>
      <c r="B48" s="49" t="e">
        <f ca="1">_xlfn.IFNA(VLOOKUP(C48,Архив!B$5:C$300,2,FALSE),"")</f>
        <v>#NAME?</v>
      </c>
      <c r="C48" s="49"/>
      <c r="D48" s="53" t="str">
        <f t="shared" si="9"/>
        <v/>
      </c>
      <c r="E48" s="53" t="str">
        <f t="shared" si="10"/>
        <v/>
      </c>
      <c r="F48" s="53" t="str">
        <f t="shared" si="11"/>
        <v/>
      </c>
      <c r="G48" s="53" t="str">
        <f t="shared" si="12"/>
        <v/>
      </c>
      <c r="H48" s="53" t="str">
        <f t="shared" si="13"/>
        <v/>
      </c>
      <c r="I48" s="53" t="str">
        <f t="shared" si="14"/>
        <v/>
      </c>
      <c r="J48" s="53" t="str">
        <f t="shared" si="15"/>
        <v/>
      </c>
      <c r="K48" s="50"/>
      <c r="L48" s="50"/>
      <c r="M48" s="50"/>
      <c r="N48" s="50"/>
      <c r="O48" s="50"/>
      <c r="P48" s="50"/>
      <c r="Q48" s="50"/>
    </row>
    <row r="49" spans="1:17">
      <c r="A49" s="48" t="e">
        <f ca="1">_xlfn.IFNA(VLOOKUP(C49,Архив!B$5:D$360,3,FALSE),6)+4*(COLUMNS(K49:Q49)-COUNT(K49:Q49))/(COLUMNS(K49:Q49)-1)</f>
        <v>#NAME?</v>
      </c>
      <c r="B49" s="49" t="e">
        <f ca="1">_xlfn.IFNA(VLOOKUP(C49,Архив!B$5:C$300,2,FALSE),"")</f>
        <v>#NAME?</v>
      </c>
      <c r="C49" s="49"/>
      <c r="D49" s="53" t="str">
        <f t="shared" si="9"/>
        <v/>
      </c>
      <c r="E49" s="53" t="str">
        <f t="shared" si="10"/>
        <v/>
      </c>
      <c r="F49" s="53" t="str">
        <f t="shared" si="11"/>
        <v/>
      </c>
      <c r="G49" s="53" t="str">
        <f t="shared" si="12"/>
        <v/>
      </c>
      <c r="H49" s="53" t="str">
        <f t="shared" si="13"/>
        <v/>
      </c>
      <c r="I49" s="53" t="str">
        <f t="shared" si="14"/>
        <v/>
      </c>
      <c r="J49" s="53" t="str">
        <f t="shared" si="15"/>
        <v/>
      </c>
      <c r="K49" s="50"/>
      <c r="L49" s="50"/>
      <c r="M49" s="50"/>
      <c r="N49" s="50"/>
      <c r="O49" s="50"/>
      <c r="P49" s="50"/>
      <c r="Q49" s="50"/>
    </row>
    <row r="50" spans="1:17">
      <c r="A50" s="48" t="e">
        <f ca="1">_xlfn.IFNA(VLOOKUP(C50,Архив!B$5:D$360,3,FALSE),6)+4*(COLUMNS(K50:Q50)-COUNT(K50:Q50))/(COLUMNS(K50:Q50)-1)</f>
        <v>#NAME?</v>
      </c>
      <c r="B50" s="49" t="e">
        <f ca="1">_xlfn.IFNA(VLOOKUP(C50,Архив!B$5:C$300,2,FALSE),"")</f>
        <v>#NAME?</v>
      </c>
      <c r="C50" s="49"/>
      <c r="D50" s="53" t="str">
        <f t="shared" si="9"/>
        <v/>
      </c>
      <c r="E50" s="53" t="str">
        <f t="shared" si="10"/>
        <v/>
      </c>
      <c r="F50" s="53" t="str">
        <f t="shared" si="11"/>
        <v/>
      </c>
      <c r="G50" s="53" t="str">
        <f t="shared" si="12"/>
        <v/>
      </c>
      <c r="H50" s="53" t="str">
        <f t="shared" si="13"/>
        <v/>
      </c>
      <c r="I50" s="53" t="str">
        <f t="shared" si="14"/>
        <v/>
      </c>
      <c r="J50" s="53" t="str">
        <f t="shared" si="15"/>
        <v/>
      </c>
      <c r="K50" s="50"/>
      <c r="L50" s="50"/>
      <c r="M50" s="50"/>
      <c r="N50" s="50"/>
      <c r="O50" s="50"/>
      <c r="P50" s="50"/>
      <c r="Q50" s="50"/>
    </row>
    <row r="51" spans="1:17">
      <c r="A51" s="48" t="e">
        <f ca="1">_xlfn.IFNA(VLOOKUP(C51,Архив!B$5:D$360,3,FALSE),6)+4*(COLUMNS(K51:Q51)-COUNT(K51:Q51))/(COLUMNS(K51:Q51)-1)</f>
        <v>#NAME?</v>
      </c>
      <c r="B51" s="49" t="e">
        <f ca="1">_xlfn.IFNA(VLOOKUP(C51,Архив!B$5:C$300,2,FALSE),"")</f>
        <v>#NAME?</v>
      </c>
      <c r="C51" s="49"/>
      <c r="D51" s="53" t="str">
        <f t="shared" si="9"/>
        <v/>
      </c>
      <c r="E51" s="53" t="str">
        <f t="shared" si="10"/>
        <v/>
      </c>
      <c r="F51" s="53" t="str">
        <f t="shared" si="11"/>
        <v/>
      </c>
      <c r="G51" s="53" t="str">
        <f t="shared" si="12"/>
        <v/>
      </c>
      <c r="H51" s="53" t="str">
        <f t="shared" si="13"/>
        <v/>
      </c>
      <c r="I51" s="53" t="str">
        <f t="shared" si="14"/>
        <v/>
      </c>
      <c r="J51" s="53" t="str">
        <f t="shared" si="15"/>
        <v/>
      </c>
      <c r="K51" s="50"/>
      <c r="L51" s="50"/>
      <c r="M51" s="50"/>
      <c r="N51" s="50"/>
      <c r="O51" s="50"/>
      <c r="P51" s="50"/>
      <c r="Q51" s="50"/>
    </row>
    <row r="52" spans="1:17">
      <c r="A52" s="48" t="e">
        <f ca="1">_xlfn.IFNA(VLOOKUP(C52,Архив!B$5:D$360,3,FALSE),6)+4*(COLUMNS(K52:Q52)-COUNT(K52:Q52))/(COLUMNS(K52:Q52)-1)</f>
        <v>#NAME?</v>
      </c>
      <c r="B52" s="49" t="e">
        <f ca="1">_xlfn.IFNA(VLOOKUP(C52,Архив!B$5:C$300,2,FALSE),"")</f>
        <v>#NAME?</v>
      </c>
      <c r="C52" s="49"/>
      <c r="D52" s="53" t="str">
        <f t="shared" si="9"/>
        <v/>
      </c>
      <c r="E52" s="53" t="str">
        <f t="shared" si="10"/>
        <v/>
      </c>
      <c r="F52" s="53" t="str">
        <f t="shared" si="11"/>
        <v/>
      </c>
      <c r="G52" s="53" t="str">
        <f t="shared" si="12"/>
        <v/>
      </c>
      <c r="H52" s="53" t="str">
        <f t="shared" si="13"/>
        <v/>
      </c>
      <c r="I52" s="53" t="str">
        <f t="shared" si="14"/>
        <v/>
      </c>
      <c r="J52" s="53" t="str">
        <f t="shared" si="15"/>
        <v/>
      </c>
      <c r="K52" s="50"/>
      <c r="L52" s="50"/>
      <c r="M52" s="50"/>
      <c r="N52" s="50"/>
      <c r="O52" s="50"/>
      <c r="P52" s="50"/>
      <c r="Q52" s="50"/>
    </row>
    <row r="53" spans="1:17">
      <c r="A53" s="48" t="e">
        <f ca="1">_xlfn.IFNA(VLOOKUP(C53,Архив!B$5:D$360,3,FALSE),6)+4*(COLUMNS(K53:Q53)-COUNT(K53:Q53))/(COLUMNS(K53:Q53)-1)</f>
        <v>#NAME?</v>
      </c>
      <c r="B53" s="49" t="e">
        <f ca="1">_xlfn.IFNA(VLOOKUP(C53,Архив!B$5:C$300,2,FALSE),"")</f>
        <v>#NAME?</v>
      </c>
      <c r="C53" s="49"/>
      <c r="D53" s="53" t="str">
        <f t="shared" si="9"/>
        <v/>
      </c>
      <c r="E53" s="53" t="str">
        <f t="shared" si="10"/>
        <v/>
      </c>
      <c r="F53" s="53" t="str">
        <f t="shared" si="11"/>
        <v/>
      </c>
      <c r="G53" s="53" t="str">
        <f t="shared" si="12"/>
        <v/>
      </c>
      <c r="H53" s="53" t="str">
        <f t="shared" si="13"/>
        <v/>
      </c>
      <c r="I53" s="53" t="str">
        <f t="shared" si="14"/>
        <v/>
      </c>
      <c r="J53" s="53" t="str">
        <f t="shared" si="15"/>
        <v/>
      </c>
      <c r="K53" s="50"/>
      <c r="L53" s="50"/>
      <c r="M53" s="50"/>
      <c r="N53" s="50"/>
      <c r="O53" s="50"/>
      <c r="P53" s="50"/>
      <c r="Q53" s="50"/>
    </row>
    <row r="54" spans="1:17">
      <c r="A54" s="48" t="e">
        <f ca="1">_xlfn.IFNA(VLOOKUP(C54,Архив!B$5:D$360,3,FALSE),6)+4*(COLUMNS(K54:Q54)-COUNT(K54:Q54))/(COLUMNS(K54:Q54)-1)</f>
        <v>#NAME?</v>
      </c>
      <c r="B54" s="49" t="e">
        <f ca="1">_xlfn.IFNA(VLOOKUP(C54,Архив!B$5:C$300,2,FALSE),"")</f>
        <v>#NAME?</v>
      </c>
      <c r="C54" s="49"/>
      <c r="D54" s="53" t="str">
        <f t="shared" si="9"/>
        <v/>
      </c>
      <c r="E54" s="53" t="str">
        <f t="shared" si="10"/>
        <v/>
      </c>
      <c r="F54" s="53" t="str">
        <f t="shared" si="11"/>
        <v/>
      </c>
      <c r="G54" s="53" t="str">
        <f t="shared" si="12"/>
        <v/>
      </c>
      <c r="H54" s="53" t="str">
        <f t="shared" si="13"/>
        <v/>
      </c>
      <c r="I54" s="53" t="str">
        <f t="shared" si="14"/>
        <v/>
      </c>
      <c r="J54" s="53" t="str">
        <f t="shared" si="15"/>
        <v/>
      </c>
      <c r="K54" s="50"/>
      <c r="L54" s="50"/>
      <c r="M54" s="50"/>
      <c r="N54" s="50"/>
      <c r="O54" s="50"/>
      <c r="P54" s="50"/>
      <c r="Q54" s="50"/>
    </row>
    <row r="55" spans="1:17">
      <c r="A55" s="48" t="e">
        <f ca="1">_xlfn.IFNA(VLOOKUP(C55,Архив!B$5:D$360,3,FALSE),6)+4*(COLUMNS(K55:Q55)-COUNT(K55:Q55))/(COLUMNS(K55:Q55)-1)</f>
        <v>#NAME?</v>
      </c>
      <c r="B55" s="49" t="e">
        <f ca="1">_xlfn.IFNA(VLOOKUP(C55,Архив!B$5:C$300,2,FALSE),"")</f>
        <v>#NAME?</v>
      </c>
      <c r="C55" s="49"/>
      <c r="D55" s="53" t="str">
        <f t="shared" si="9"/>
        <v/>
      </c>
      <c r="E55" s="53" t="str">
        <f t="shared" si="10"/>
        <v/>
      </c>
      <c r="F55" s="53" t="str">
        <f t="shared" si="11"/>
        <v/>
      </c>
      <c r="G55" s="53" t="str">
        <f t="shared" si="12"/>
        <v/>
      </c>
      <c r="H55" s="53" t="str">
        <f t="shared" si="13"/>
        <v/>
      </c>
      <c r="I55" s="53" t="str">
        <f t="shared" si="14"/>
        <v/>
      </c>
      <c r="J55" s="53" t="str">
        <f t="shared" si="15"/>
        <v/>
      </c>
      <c r="K55" s="50"/>
      <c r="L55" s="50"/>
      <c r="M55" s="50"/>
      <c r="N55" s="50"/>
      <c r="O55" s="50"/>
      <c r="P55" s="50"/>
      <c r="Q55" s="50"/>
    </row>
    <row r="56" spans="1:17">
      <c r="A56" s="48" t="e">
        <f ca="1">_xlfn.IFNA(VLOOKUP(C56,Архив!B$5:D$360,3,FALSE),6)+4*(COLUMNS(K56:Q56)-COUNT(K56:Q56))/(COLUMNS(K56:Q56)-1)</f>
        <v>#NAME?</v>
      </c>
      <c r="B56" s="49" t="e">
        <f ca="1">_xlfn.IFNA(VLOOKUP(C56,Архив!B$5:C$300,2,FALSE),"")</f>
        <v>#NAME?</v>
      </c>
      <c r="C56" s="49"/>
      <c r="D56" s="53" t="str">
        <f t="shared" si="9"/>
        <v/>
      </c>
      <c r="E56" s="53" t="str">
        <f t="shared" si="10"/>
        <v/>
      </c>
      <c r="F56" s="53" t="str">
        <f t="shared" si="11"/>
        <v/>
      </c>
      <c r="G56" s="53" t="str">
        <f t="shared" si="12"/>
        <v/>
      </c>
      <c r="H56" s="53" t="str">
        <f t="shared" si="13"/>
        <v/>
      </c>
      <c r="I56" s="53" t="str">
        <f t="shared" si="14"/>
        <v/>
      </c>
      <c r="J56" s="53" t="str">
        <f t="shared" si="15"/>
        <v/>
      </c>
      <c r="K56" s="50"/>
      <c r="L56" s="50"/>
      <c r="M56" s="50"/>
      <c r="N56" s="50"/>
      <c r="O56" s="50"/>
      <c r="P56" s="50"/>
      <c r="Q56" s="50"/>
    </row>
    <row r="57" spans="1:17">
      <c r="A57" s="48" t="e">
        <f ca="1">_xlfn.IFNA(VLOOKUP(C57,Архив!B$5:D$360,3,FALSE),6)+4*(COLUMNS(K57:Q57)-COUNT(K57:Q57))/(COLUMNS(K57:Q57)-1)</f>
        <v>#NAME?</v>
      </c>
      <c r="B57" s="49" t="e">
        <f ca="1">_xlfn.IFNA(VLOOKUP(C57,Архив!B$5:C$300,2,FALSE),"")</f>
        <v>#NAME?</v>
      </c>
      <c r="C57" s="49"/>
      <c r="D57" s="53" t="str">
        <f t="shared" si="9"/>
        <v/>
      </c>
      <c r="E57" s="53" t="str">
        <f t="shared" si="10"/>
        <v/>
      </c>
      <c r="F57" s="53" t="str">
        <f t="shared" si="11"/>
        <v/>
      </c>
      <c r="G57" s="53" t="str">
        <f t="shared" si="12"/>
        <v/>
      </c>
      <c r="H57" s="53" t="str">
        <f t="shared" si="13"/>
        <v/>
      </c>
      <c r="I57" s="53" t="str">
        <f t="shared" si="14"/>
        <v/>
      </c>
      <c r="J57" s="53" t="str">
        <f t="shared" si="15"/>
        <v/>
      </c>
      <c r="K57" s="50"/>
      <c r="L57" s="50"/>
      <c r="M57" s="50"/>
      <c r="N57" s="50"/>
      <c r="O57" s="50"/>
      <c r="P57" s="50"/>
      <c r="Q57" s="50"/>
    </row>
    <row r="58" spans="1:17">
      <c r="A58" s="48" t="e">
        <f ca="1">_xlfn.IFNA(VLOOKUP(C58,Архив!B$5:D$360,3,FALSE),6)+4*(COLUMNS(K58:Q58)-COUNT(K58:Q58))/(COLUMNS(K58:Q58)-1)</f>
        <v>#NAME?</v>
      </c>
      <c r="B58" s="49" t="e">
        <f ca="1">_xlfn.IFNA(VLOOKUP(C58,Архив!B$5:C$300,2,FALSE),"")</f>
        <v>#NAME?</v>
      </c>
      <c r="C58" s="49"/>
      <c r="D58" s="53" t="str">
        <f t="shared" si="9"/>
        <v/>
      </c>
      <c r="E58" s="53" t="str">
        <f t="shared" si="10"/>
        <v/>
      </c>
      <c r="F58" s="53" t="str">
        <f t="shared" si="11"/>
        <v/>
      </c>
      <c r="G58" s="53" t="str">
        <f t="shared" si="12"/>
        <v/>
      </c>
      <c r="H58" s="53" t="str">
        <f t="shared" si="13"/>
        <v/>
      </c>
      <c r="I58" s="53" t="str">
        <f t="shared" si="14"/>
        <v/>
      </c>
      <c r="J58" s="53" t="str">
        <f t="shared" si="15"/>
        <v/>
      </c>
      <c r="K58" s="50"/>
      <c r="L58" s="50"/>
      <c r="M58" s="50"/>
      <c r="N58" s="50"/>
      <c r="O58" s="50"/>
      <c r="P58" s="50"/>
      <c r="Q58" s="50"/>
    </row>
    <row r="59" spans="1:17">
      <c r="A59" s="48" t="e">
        <f ca="1">_xlfn.IFNA(VLOOKUP(C59,Архив!B$5:D$360,3,FALSE),6)+4*(COLUMNS(K59:Q59)-COUNT(K59:Q59))/(COLUMNS(K59:Q59)-1)</f>
        <v>#NAME?</v>
      </c>
      <c r="B59" s="49" t="e">
        <f ca="1">_xlfn.IFNA(VLOOKUP(C59,Архив!B$5:C$300,2,FALSE),"")</f>
        <v>#NAME?</v>
      </c>
      <c r="C59" s="49"/>
      <c r="D59" s="53" t="str">
        <f t="shared" si="9"/>
        <v/>
      </c>
      <c r="E59" s="53" t="str">
        <f t="shared" si="10"/>
        <v/>
      </c>
      <c r="F59" s="53" t="str">
        <f t="shared" si="11"/>
        <v/>
      </c>
      <c r="G59" s="53" t="str">
        <f t="shared" si="12"/>
        <v/>
      </c>
      <c r="H59" s="53" t="str">
        <f t="shared" si="13"/>
        <v/>
      </c>
      <c r="I59" s="53" t="str">
        <f t="shared" si="14"/>
        <v/>
      </c>
      <c r="J59" s="53" t="str">
        <f t="shared" si="15"/>
        <v/>
      </c>
      <c r="K59" s="50"/>
      <c r="L59" s="50"/>
      <c r="M59" s="50"/>
      <c r="N59" s="50"/>
      <c r="O59" s="50"/>
      <c r="P59" s="50"/>
      <c r="Q59" s="50"/>
    </row>
    <row r="60" spans="1:17">
      <c r="A60" s="48" t="e">
        <f ca="1">_xlfn.IFNA(VLOOKUP(C60,Архив!B$5:D$360,3,FALSE),6)+4*(COLUMNS(K60:Q60)-COUNT(K60:Q60))/(COLUMNS(K60:Q60)-1)</f>
        <v>#NAME?</v>
      </c>
      <c r="B60" s="49" t="e">
        <f ca="1">_xlfn.IFNA(VLOOKUP(C60,Архив!B$5:C$300,2,FALSE),"")</f>
        <v>#NAME?</v>
      </c>
      <c r="C60" s="49"/>
      <c r="D60" s="53" t="str">
        <f t="shared" si="9"/>
        <v/>
      </c>
      <c r="E60" s="53" t="str">
        <f t="shared" si="10"/>
        <v/>
      </c>
      <c r="F60" s="53" t="str">
        <f t="shared" si="11"/>
        <v/>
      </c>
      <c r="G60" s="53" t="str">
        <f t="shared" si="12"/>
        <v/>
      </c>
      <c r="H60" s="53" t="str">
        <f t="shared" si="13"/>
        <v/>
      </c>
      <c r="I60" s="53" t="str">
        <f t="shared" si="14"/>
        <v/>
      </c>
      <c r="J60" s="53" t="str">
        <f t="shared" si="15"/>
        <v/>
      </c>
      <c r="K60" s="50"/>
      <c r="L60" s="50"/>
      <c r="M60" s="50"/>
      <c r="N60" s="50"/>
      <c r="O60" s="50"/>
      <c r="P60" s="50"/>
      <c r="Q60" s="50"/>
    </row>
    <row r="61" spans="1:17">
      <c r="A61" s="48" t="e">
        <f ca="1">_xlfn.IFNA(VLOOKUP(C61,Архив!B$5:D$360,3,FALSE),6)+4*(COLUMNS(K61:Q61)-COUNT(K61:Q61))/(COLUMNS(K61:Q61)-1)</f>
        <v>#NAME?</v>
      </c>
      <c r="B61" s="49" t="e">
        <f ca="1">_xlfn.IFNA(VLOOKUP(C61,Архив!B$5:C$300,2,FALSE),"")</f>
        <v>#NAME?</v>
      </c>
      <c r="C61" s="49"/>
      <c r="D61" s="53" t="str">
        <f t="shared" si="9"/>
        <v/>
      </c>
      <c r="E61" s="53" t="str">
        <f t="shared" si="10"/>
        <v/>
      </c>
      <c r="F61" s="53" t="str">
        <f t="shared" si="11"/>
        <v/>
      </c>
      <c r="G61" s="53" t="str">
        <f t="shared" si="12"/>
        <v/>
      </c>
      <c r="H61" s="53" t="str">
        <f t="shared" si="13"/>
        <v/>
      </c>
      <c r="I61" s="53" t="str">
        <f t="shared" si="14"/>
        <v/>
      </c>
      <c r="J61" s="53" t="str">
        <f t="shared" si="15"/>
        <v/>
      </c>
      <c r="K61" s="50"/>
      <c r="L61" s="50"/>
      <c r="M61" s="50"/>
      <c r="N61" s="50"/>
      <c r="O61" s="50"/>
      <c r="P61" s="50"/>
      <c r="Q61" s="50"/>
    </row>
    <row r="62" spans="1:17">
      <c r="A62" s="48" t="e">
        <f ca="1">_xlfn.IFNA(VLOOKUP(C62,Архив!B$5:D$360,3,FALSE),6)+4*(COLUMNS(K62:Q62)-COUNT(K62:Q62))/(COLUMNS(K62:Q62)-1)</f>
        <v>#NAME?</v>
      </c>
      <c r="B62" s="49" t="e">
        <f ca="1">_xlfn.IFNA(VLOOKUP(C62,Архив!B$5:C$300,2,FALSE),"")</f>
        <v>#NAME?</v>
      </c>
      <c r="C62" s="49"/>
      <c r="D62" s="53" t="str">
        <f t="shared" si="9"/>
        <v/>
      </c>
      <c r="E62" s="53" t="str">
        <f t="shared" si="10"/>
        <v/>
      </c>
      <c r="F62" s="53" t="str">
        <f t="shared" si="11"/>
        <v/>
      </c>
      <c r="G62" s="53" t="str">
        <f t="shared" si="12"/>
        <v/>
      </c>
      <c r="H62" s="53" t="str">
        <f t="shared" si="13"/>
        <v/>
      </c>
      <c r="I62" s="53" t="str">
        <f t="shared" si="14"/>
        <v/>
      </c>
      <c r="J62" s="53" t="str">
        <f t="shared" si="15"/>
        <v/>
      </c>
      <c r="K62" s="50"/>
      <c r="L62" s="50"/>
      <c r="M62" s="50"/>
      <c r="N62" s="50"/>
      <c r="O62" s="50"/>
      <c r="P62" s="50"/>
      <c r="Q62" s="50"/>
    </row>
    <row r="63" spans="1:17">
      <c r="A63" s="48" t="e">
        <f ca="1">_xlfn.IFNA(VLOOKUP(C63,Архив!B$5:D$360,3,FALSE),6)+4*(COLUMNS(K63:Q63)-COUNT(K63:Q63))/(COLUMNS(K63:Q63)-1)</f>
        <v>#NAME?</v>
      </c>
      <c r="B63" s="49" t="e">
        <f ca="1">_xlfn.IFNA(VLOOKUP(C63,Архив!B$5:C$300,2,FALSE),"")</f>
        <v>#NAME?</v>
      </c>
      <c r="C63" s="49"/>
      <c r="D63" s="53" t="str">
        <f t="shared" si="9"/>
        <v/>
      </c>
      <c r="E63" s="53" t="str">
        <f t="shared" si="10"/>
        <v/>
      </c>
      <c r="F63" s="53" t="str">
        <f t="shared" si="11"/>
        <v/>
      </c>
      <c r="G63" s="53" t="str">
        <f t="shared" si="12"/>
        <v/>
      </c>
      <c r="H63" s="53" t="str">
        <f t="shared" si="13"/>
        <v/>
      </c>
      <c r="I63" s="53" t="str">
        <f t="shared" si="14"/>
        <v/>
      </c>
      <c r="J63" s="53" t="str">
        <f t="shared" si="15"/>
        <v/>
      </c>
      <c r="K63" s="50"/>
      <c r="L63" s="50"/>
      <c r="M63" s="50"/>
      <c r="N63" s="50"/>
      <c r="O63" s="50"/>
      <c r="P63" s="50"/>
      <c r="Q63" s="50"/>
    </row>
    <row r="64" spans="1:17">
      <c r="A64" s="48" t="e">
        <f ca="1">_xlfn.IFNA(VLOOKUP(C64,Архив!B$5:D$360,3,FALSE),6)+4*(COLUMNS(K64:Q64)-COUNT(K64:Q64))/(COLUMNS(K64:Q64)-1)</f>
        <v>#NAME?</v>
      </c>
      <c r="B64" s="49" t="e">
        <f ca="1">_xlfn.IFNA(VLOOKUP(C64,Архив!B$5:C$300,2,FALSE),"")</f>
        <v>#NAME?</v>
      </c>
      <c r="C64" s="49"/>
      <c r="D64" s="53" t="str">
        <f t="shared" si="9"/>
        <v/>
      </c>
      <c r="E64" s="53" t="str">
        <f t="shared" si="10"/>
        <v/>
      </c>
      <c r="F64" s="53" t="str">
        <f t="shared" si="11"/>
        <v/>
      </c>
      <c r="G64" s="53" t="str">
        <f t="shared" si="12"/>
        <v/>
      </c>
      <c r="H64" s="53" t="str">
        <f t="shared" si="13"/>
        <v/>
      </c>
      <c r="I64" s="53" t="str">
        <f t="shared" si="14"/>
        <v/>
      </c>
      <c r="J64" s="53" t="str">
        <f t="shared" si="15"/>
        <v/>
      </c>
      <c r="K64" s="50"/>
      <c r="L64" s="50"/>
      <c r="M64" s="50"/>
      <c r="N64" s="50"/>
      <c r="O64" s="50"/>
      <c r="P64" s="50"/>
      <c r="Q64" s="50"/>
    </row>
    <row r="65" spans="1:17">
      <c r="A65" s="48" t="e">
        <f ca="1">_xlfn.IFNA(VLOOKUP(C65,Архив!B$5:D$360,3,FALSE),6)+4*(COLUMNS(K65:Q65)-COUNT(K65:Q65))/(COLUMNS(K65:Q65)-1)</f>
        <v>#NAME?</v>
      </c>
      <c r="B65" s="49" t="e">
        <f ca="1">_xlfn.IFNA(VLOOKUP(C65,Архив!B$5:C$300,2,FALSE),"")</f>
        <v>#NAME?</v>
      </c>
      <c r="C65" s="49"/>
      <c r="D65" s="53" t="str">
        <f t="shared" si="9"/>
        <v/>
      </c>
      <c r="E65" s="53" t="str">
        <f t="shared" si="10"/>
        <v/>
      </c>
      <c r="F65" s="53" t="str">
        <f t="shared" si="11"/>
        <v/>
      </c>
      <c r="G65" s="53" t="str">
        <f t="shared" si="12"/>
        <v/>
      </c>
      <c r="H65" s="53" t="str">
        <f t="shared" si="13"/>
        <v/>
      </c>
      <c r="I65" s="53" t="str">
        <f t="shared" si="14"/>
        <v/>
      </c>
      <c r="J65" s="53" t="str">
        <f t="shared" si="15"/>
        <v/>
      </c>
      <c r="K65" s="50"/>
      <c r="L65" s="50"/>
      <c r="M65" s="50"/>
      <c r="N65" s="50"/>
      <c r="O65" s="50"/>
      <c r="P65" s="50"/>
      <c r="Q65" s="50"/>
    </row>
    <row r="66" spans="1:17">
      <c r="A66" s="48" t="e">
        <f ca="1">_xlfn.IFNA(VLOOKUP(C66,Архив!B$5:D$360,3,FALSE),6)+4*(COLUMNS(K66:Q66)-COUNT(K66:Q66))/(COLUMNS(K66:Q66)-1)</f>
        <v>#NAME?</v>
      </c>
      <c r="B66" s="49" t="e">
        <f ca="1">_xlfn.IFNA(VLOOKUP(C66,Архив!B$5:C$300,2,FALSE),"")</f>
        <v>#NAME?</v>
      </c>
      <c r="C66" s="49"/>
      <c r="D66" s="53" t="str">
        <f t="shared" si="9"/>
        <v/>
      </c>
      <c r="E66" s="53" t="str">
        <f t="shared" si="10"/>
        <v/>
      </c>
      <c r="F66" s="53" t="str">
        <f t="shared" si="11"/>
        <v/>
      </c>
      <c r="G66" s="53" t="str">
        <f t="shared" si="12"/>
        <v/>
      </c>
      <c r="H66" s="53" t="str">
        <f t="shared" si="13"/>
        <v/>
      </c>
      <c r="I66" s="53" t="str">
        <f t="shared" si="14"/>
        <v/>
      </c>
      <c r="J66" s="53" t="str">
        <f t="shared" si="15"/>
        <v/>
      </c>
      <c r="K66" s="50"/>
      <c r="L66" s="50"/>
      <c r="M66" s="50"/>
      <c r="N66" s="50"/>
      <c r="O66" s="50"/>
      <c r="P66" s="50"/>
      <c r="Q66" s="50"/>
    </row>
    <row r="67" spans="1:17">
      <c r="A67" s="48" t="e">
        <f ca="1">_xlfn.IFNA(VLOOKUP(C67,Архив!B$5:D$360,3,FALSE),6)+4*(COLUMNS(K67:Q67)-COUNT(K67:Q67))/(COLUMNS(K67:Q67)-1)</f>
        <v>#NAME?</v>
      </c>
      <c r="B67" s="49" t="e">
        <f ca="1">_xlfn.IFNA(VLOOKUP(C67,Архив!B$5:C$300,2,FALSE),"")</f>
        <v>#NAME?</v>
      </c>
      <c r="C67" s="49"/>
      <c r="D67" s="53" t="str">
        <f t="shared" si="9"/>
        <v/>
      </c>
      <c r="E67" s="53" t="str">
        <f t="shared" si="10"/>
        <v/>
      </c>
      <c r="F67" s="53" t="str">
        <f t="shared" si="11"/>
        <v/>
      </c>
      <c r="G67" s="53" t="str">
        <f t="shared" si="12"/>
        <v/>
      </c>
      <c r="H67" s="53" t="str">
        <f t="shared" si="13"/>
        <v/>
      </c>
      <c r="I67" s="53" t="str">
        <f t="shared" si="14"/>
        <v/>
      </c>
      <c r="J67" s="53" t="str">
        <f t="shared" si="15"/>
        <v/>
      </c>
      <c r="K67" s="50"/>
      <c r="L67" s="50"/>
      <c r="M67" s="50"/>
      <c r="N67" s="50"/>
      <c r="O67" s="50"/>
      <c r="P67" s="50"/>
      <c r="Q67" s="50"/>
    </row>
    <row r="68" spans="1:17">
      <c r="A68" s="48" t="e">
        <f ca="1">_xlfn.IFNA(VLOOKUP(C68,Архив!B$5:D$360,3,FALSE),6)+4*(COLUMNS(K68:Q68)-COUNT(K68:Q68))/(COLUMNS(K68:Q68)-1)</f>
        <v>#NAME?</v>
      </c>
      <c r="B68" s="49" t="e">
        <f ca="1">_xlfn.IFNA(VLOOKUP(C68,Архив!B$5:C$300,2,FALSE),"")</f>
        <v>#NAME?</v>
      </c>
      <c r="C68" s="49"/>
      <c r="D68" s="53" t="str">
        <f t="shared" ref="D68:D99" si="16">IF(K68&gt;1,$A68,IF(K68=1,1,""))</f>
        <v/>
      </c>
      <c r="E68" s="53" t="str">
        <f t="shared" ref="E68:E99" si="17">IF(L68&gt;1,$A68,IF(L68=1,1,""))</f>
        <v/>
      </c>
      <c r="F68" s="53" t="str">
        <f t="shared" ref="F68:F99" si="18">IF(M68&gt;1,$A68,IF(M68=1,1,""))</f>
        <v/>
      </c>
      <c r="G68" s="53" t="str">
        <f t="shared" ref="G68:G99" si="19">IF(N68&gt;1,$A68,IF(N68=1,1,""))</f>
        <v/>
      </c>
      <c r="H68" s="53" t="str">
        <f t="shared" ref="H68:H99" si="20">IF(O68&gt;1,$A68,IF(O68=1,1,""))</f>
        <v/>
      </c>
      <c r="I68" s="53" t="str">
        <f t="shared" ref="I68:I99" si="21">IF(P68&gt;1,$A68,IF(P68=1,1,""))</f>
        <v/>
      </c>
      <c r="J68" s="53" t="str">
        <f t="shared" ref="J68:J99" si="22">IF(Q68&gt;1,$A68,IF(Q68=1,1,""))</f>
        <v/>
      </c>
      <c r="K68" s="50"/>
      <c r="L68" s="50"/>
      <c r="M68" s="50"/>
      <c r="N68" s="50"/>
      <c r="O68" s="50"/>
      <c r="P68" s="50"/>
      <c r="Q68" s="50"/>
    </row>
    <row r="69" spans="1:17">
      <c r="A69" s="48" t="e">
        <f ca="1">_xlfn.IFNA(VLOOKUP(C69,Архив!B$5:D$360,3,FALSE),6)+4*(COLUMNS(K69:Q69)-COUNT(K69:Q69))/(COLUMNS(K69:Q69)-1)</f>
        <v>#NAME?</v>
      </c>
      <c r="B69" s="49" t="e">
        <f ca="1">_xlfn.IFNA(VLOOKUP(C69,Архив!B$5:C$300,2,FALSE),"")</f>
        <v>#NAME?</v>
      </c>
      <c r="C69" s="49"/>
      <c r="D69" s="53" t="str">
        <f t="shared" si="16"/>
        <v/>
      </c>
      <c r="E69" s="53" t="str">
        <f t="shared" si="17"/>
        <v/>
      </c>
      <c r="F69" s="53" t="str">
        <f t="shared" si="18"/>
        <v/>
      </c>
      <c r="G69" s="53" t="str">
        <f t="shared" si="19"/>
        <v/>
      </c>
      <c r="H69" s="53" t="str">
        <f t="shared" si="20"/>
        <v/>
      </c>
      <c r="I69" s="53" t="str">
        <f t="shared" si="21"/>
        <v/>
      </c>
      <c r="J69" s="53" t="str">
        <f t="shared" si="22"/>
        <v/>
      </c>
      <c r="K69" s="50"/>
      <c r="L69" s="50"/>
      <c r="M69" s="50"/>
      <c r="N69" s="50"/>
      <c r="O69" s="50"/>
      <c r="P69" s="50"/>
      <c r="Q69" s="50"/>
    </row>
    <row r="70" spans="1:17">
      <c r="A70" s="48" t="e">
        <f ca="1">_xlfn.IFNA(VLOOKUP(C70,Архив!B$5:D$360,3,FALSE),6)+4*(COLUMNS(K70:Q70)-COUNT(K70:Q70))/(COLUMNS(K70:Q70)-1)</f>
        <v>#NAME?</v>
      </c>
      <c r="B70" s="49" t="e">
        <f ca="1">_xlfn.IFNA(VLOOKUP(C70,Архив!B$5:C$300,2,FALSE),"")</f>
        <v>#NAME?</v>
      </c>
      <c r="C70" s="49"/>
      <c r="D70" s="53" t="str">
        <f t="shared" si="16"/>
        <v/>
      </c>
      <c r="E70" s="53" t="str">
        <f t="shared" si="17"/>
        <v/>
      </c>
      <c r="F70" s="53" t="str">
        <f t="shared" si="18"/>
        <v/>
      </c>
      <c r="G70" s="53" t="str">
        <f t="shared" si="19"/>
        <v/>
      </c>
      <c r="H70" s="53" t="str">
        <f t="shared" si="20"/>
        <v/>
      </c>
      <c r="I70" s="53" t="str">
        <f t="shared" si="21"/>
        <v/>
      </c>
      <c r="J70" s="53" t="str">
        <f t="shared" si="22"/>
        <v/>
      </c>
      <c r="K70" s="50"/>
      <c r="L70" s="50"/>
      <c r="M70" s="50"/>
      <c r="N70" s="50"/>
      <c r="O70" s="50"/>
      <c r="P70" s="50"/>
      <c r="Q70" s="50"/>
    </row>
    <row r="71" spans="1:17">
      <c r="A71" s="48" t="e">
        <f ca="1">_xlfn.IFNA(VLOOKUP(C71,Архив!B$5:D$360,3,FALSE),6)+4*(COLUMNS(K71:Q71)-COUNT(K71:Q71))/(COLUMNS(K71:Q71)-1)</f>
        <v>#NAME?</v>
      </c>
      <c r="B71" s="49" t="e">
        <f ca="1">_xlfn.IFNA(VLOOKUP(C71,Архив!B$5:C$300,2,FALSE),"")</f>
        <v>#NAME?</v>
      </c>
      <c r="C71" s="49"/>
      <c r="D71" s="53" t="str">
        <f t="shared" si="16"/>
        <v/>
      </c>
      <c r="E71" s="53" t="str">
        <f t="shared" si="17"/>
        <v/>
      </c>
      <c r="F71" s="53" t="str">
        <f t="shared" si="18"/>
        <v/>
      </c>
      <c r="G71" s="53" t="str">
        <f t="shared" si="19"/>
        <v/>
      </c>
      <c r="H71" s="53" t="str">
        <f t="shared" si="20"/>
        <v/>
      </c>
      <c r="I71" s="53" t="str">
        <f t="shared" si="21"/>
        <v/>
      </c>
      <c r="J71" s="53" t="str">
        <f t="shared" si="22"/>
        <v/>
      </c>
      <c r="K71" s="50"/>
      <c r="L71" s="50"/>
      <c r="M71" s="50"/>
      <c r="N71" s="50"/>
      <c r="O71" s="50"/>
      <c r="P71" s="50"/>
      <c r="Q71" s="50"/>
    </row>
    <row r="72" spans="1:17">
      <c r="A72" s="48" t="e">
        <f ca="1">_xlfn.IFNA(VLOOKUP(C72,Архив!B$5:D$360,3,FALSE),6)+4*(COLUMNS(K72:Q72)-COUNT(K72:Q72))/(COLUMNS(K72:Q72)-1)</f>
        <v>#NAME?</v>
      </c>
      <c r="B72" s="49" t="e">
        <f ca="1">_xlfn.IFNA(VLOOKUP(C72,Архив!B$5:C$300,2,FALSE),"")</f>
        <v>#NAME?</v>
      </c>
      <c r="C72" s="49"/>
      <c r="D72" s="53" t="str">
        <f t="shared" si="16"/>
        <v/>
      </c>
      <c r="E72" s="53" t="str">
        <f t="shared" si="17"/>
        <v/>
      </c>
      <c r="F72" s="53" t="str">
        <f t="shared" si="18"/>
        <v/>
      </c>
      <c r="G72" s="53" t="str">
        <f t="shared" si="19"/>
        <v/>
      </c>
      <c r="H72" s="53" t="str">
        <f t="shared" si="20"/>
        <v/>
      </c>
      <c r="I72" s="53" t="str">
        <f t="shared" si="21"/>
        <v/>
      </c>
      <c r="J72" s="53" t="str">
        <f t="shared" si="22"/>
        <v/>
      </c>
      <c r="K72" s="50"/>
      <c r="L72" s="50"/>
      <c r="M72" s="50"/>
      <c r="N72" s="50"/>
      <c r="O72" s="50"/>
      <c r="P72" s="50"/>
      <c r="Q72" s="50"/>
    </row>
    <row r="73" spans="1:17">
      <c r="A73" s="48" t="e">
        <f ca="1">_xlfn.IFNA(VLOOKUP(C73,Архив!B$5:D$360,3,FALSE),6)+4*(COLUMNS(K73:Q73)-COUNT(K73:Q73))/(COLUMNS(K73:Q73)-1)</f>
        <v>#NAME?</v>
      </c>
      <c r="B73" s="49" t="e">
        <f ca="1">_xlfn.IFNA(VLOOKUP(C73,Архив!B$5:C$300,2,FALSE),"")</f>
        <v>#NAME?</v>
      </c>
      <c r="C73" s="49"/>
      <c r="D73" s="53" t="str">
        <f t="shared" si="16"/>
        <v/>
      </c>
      <c r="E73" s="53" t="str">
        <f t="shared" si="17"/>
        <v/>
      </c>
      <c r="F73" s="53" t="str">
        <f t="shared" si="18"/>
        <v/>
      </c>
      <c r="G73" s="53" t="str">
        <f t="shared" si="19"/>
        <v/>
      </c>
      <c r="H73" s="53" t="str">
        <f t="shared" si="20"/>
        <v/>
      </c>
      <c r="I73" s="53" t="str">
        <f t="shared" si="21"/>
        <v/>
      </c>
      <c r="J73" s="53" t="str">
        <f t="shared" si="22"/>
        <v/>
      </c>
      <c r="K73" s="50"/>
      <c r="L73" s="50"/>
      <c r="M73" s="50"/>
      <c r="N73" s="50"/>
      <c r="O73" s="50"/>
      <c r="P73" s="50"/>
      <c r="Q73" s="50"/>
    </row>
    <row r="74" spans="1:17">
      <c r="A74" s="48" t="e">
        <f ca="1">_xlfn.IFNA(VLOOKUP(C74,Архив!B$5:D$360,3,FALSE),6)+4*(COLUMNS(K74:Q74)-COUNT(K74:Q74))/(COLUMNS(K74:Q74)-1)</f>
        <v>#NAME?</v>
      </c>
      <c r="B74" s="49" t="e">
        <f ca="1">_xlfn.IFNA(VLOOKUP(C74,Архив!B$5:C$300,2,FALSE),"")</f>
        <v>#NAME?</v>
      </c>
      <c r="C74" s="49"/>
      <c r="D74" s="53" t="str">
        <f t="shared" si="16"/>
        <v/>
      </c>
      <c r="E74" s="53" t="str">
        <f t="shared" si="17"/>
        <v/>
      </c>
      <c r="F74" s="53" t="str">
        <f t="shared" si="18"/>
        <v/>
      </c>
      <c r="G74" s="53" t="str">
        <f t="shared" si="19"/>
        <v/>
      </c>
      <c r="H74" s="53" t="str">
        <f t="shared" si="20"/>
        <v/>
      </c>
      <c r="I74" s="53" t="str">
        <f t="shared" si="21"/>
        <v/>
      </c>
      <c r="J74" s="53" t="str">
        <f t="shared" si="22"/>
        <v/>
      </c>
      <c r="K74" s="50"/>
      <c r="L74" s="50"/>
      <c r="M74" s="50"/>
      <c r="N74" s="50"/>
      <c r="O74" s="50"/>
      <c r="P74" s="50"/>
      <c r="Q74" s="50"/>
    </row>
    <row r="75" spans="1:17">
      <c r="A75" s="48" t="e">
        <f ca="1">_xlfn.IFNA(VLOOKUP(C75,Архив!B$5:D$360,3,FALSE),6)+4*(COLUMNS(K75:Q75)-COUNT(K75:Q75))/(COLUMNS(K75:Q75)-1)</f>
        <v>#NAME?</v>
      </c>
      <c r="B75" s="49" t="e">
        <f ca="1">_xlfn.IFNA(VLOOKUP(C75,Архив!B$5:C$300,2,FALSE),"")</f>
        <v>#NAME?</v>
      </c>
      <c r="C75" s="49"/>
      <c r="D75" s="53" t="str">
        <f t="shared" si="16"/>
        <v/>
      </c>
      <c r="E75" s="53" t="str">
        <f t="shared" si="17"/>
        <v/>
      </c>
      <c r="F75" s="53" t="str">
        <f t="shared" si="18"/>
        <v/>
      </c>
      <c r="G75" s="53" t="str">
        <f t="shared" si="19"/>
        <v/>
      </c>
      <c r="H75" s="53" t="str">
        <f t="shared" si="20"/>
        <v/>
      </c>
      <c r="I75" s="53" t="str">
        <f t="shared" si="21"/>
        <v/>
      </c>
      <c r="J75" s="53" t="str">
        <f t="shared" si="22"/>
        <v/>
      </c>
      <c r="K75" s="50"/>
      <c r="L75" s="50"/>
      <c r="M75" s="50"/>
      <c r="N75" s="50"/>
      <c r="O75" s="50"/>
      <c r="P75" s="50"/>
      <c r="Q75" s="50"/>
    </row>
    <row r="76" spans="1:17">
      <c r="A76" s="48" t="e">
        <f ca="1">_xlfn.IFNA(VLOOKUP(C76,Архив!B$5:D$360,3,FALSE),6)+4*(COLUMNS(K76:Q76)-COUNT(K76:Q76))/(COLUMNS(K76:Q76)-1)</f>
        <v>#NAME?</v>
      </c>
      <c r="B76" s="49" t="e">
        <f ca="1">_xlfn.IFNA(VLOOKUP(C76,Архив!B$5:C$300,2,FALSE),"")</f>
        <v>#NAME?</v>
      </c>
      <c r="C76" s="49"/>
      <c r="D76" s="53" t="str">
        <f t="shared" si="16"/>
        <v/>
      </c>
      <c r="E76" s="53" t="str">
        <f t="shared" si="17"/>
        <v/>
      </c>
      <c r="F76" s="53" t="str">
        <f t="shared" si="18"/>
        <v/>
      </c>
      <c r="G76" s="53" t="str">
        <f t="shared" si="19"/>
        <v/>
      </c>
      <c r="H76" s="53" t="str">
        <f t="shared" si="20"/>
        <v/>
      </c>
      <c r="I76" s="53" t="str">
        <f t="shared" si="21"/>
        <v/>
      </c>
      <c r="J76" s="53" t="str">
        <f t="shared" si="22"/>
        <v/>
      </c>
      <c r="K76" s="50"/>
      <c r="L76" s="50"/>
      <c r="M76" s="50"/>
      <c r="N76" s="50"/>
      <c r="O76" s="50"/>
      <c r="P76" s="50"/>
      <c r="Q76" s="50"/>
    </row>
    <row r="77" spans="1:17">
      <c r="A77" s="48" t="e">
        <f ca="1">_xlfn.IFNA(VLOOKUP(C77,Архив!B$5:D$360,3,FALSE),6)+4*(COLUMNS(K77:Q77)-COUNT(K77:Q77))/(COLUMNS(K77:Q77)-1)</f>
        <v>#NAME?</v>
      </c>
      <c r="B77" s="49" t="e">
        <f ca="1">_xlfn.IFNA(VLOOKUP(C77,Архив!B$5:C$300,2,FALSE),"")</f>
        <v>#NAME?</v>
      </c>
      <c r="C77" s="49"/>
      <c r="D77" s="53" t="str">
        <f t="shared" si="16"/>
        <v/>
      </c>
      <c r="E77" s="53" t="str">
        <f t="shared" si="17"/>
        <v/>
      </c>
      <c r="F77" s="53" t="str">
        <f t="shared" si="18"/>
        <v/>
      </c>
      <c r="G77" s="53" t="str">
        <f t="shared" si="19"/>
        <v/>
      </c>
      <c r="H77" s="53" t="str">
        <f t="shared" si="20"/>
        <v/>
      </c>
      <c r="I77" s="53" t="str">
        <f t="shared" si="21"/>
        <v/>
      </c>
      <c r="J77" s="53" t="str">
        <f t="shared" si="22"/>
        <v/>
      </c>
      <c r="K77" s="50"/>
      <c r="L77" s="50"/>
      <c r="M77" s="50"/>
      <c r="N77" s="50"/>
      <c r="O77" s="50"/>
      <c r="P77" s="50"/>
      <c r="Q77" s="50"/>
    </row>
    <row r="78" spans="1:17">
      <c r="A78" s="48" t="e">
        <f ca="1">_xlfn.IFNA(VLOOKUP(C78,Архив!B$5:D$360,3,FALSE),6)+4*(COLUMNS(K78:Q78)-COUNT(K78:Q78))/(COLUMNS(K78:Q78)-1)</f>
        <v>#NAME?</v>
      </c>
      <c r="B78" s="49" t="e">
        <f ca="1">_xlfn.IFNA(VLOOKUP(C78,Архив!B$5:C$300,2,FALSE),"")</f>
        <v>#NAME?</v>
      </c>
      <c r="C78" s="49"/>
      <c r="D78" s="53" t="str">
        <f t="shared" si="16"/>
        <v/>
      </c>
      <c r="E78" s="53" t="str">
        <f t="shared" si="17"/>
        <v/>
      </c>
      <c r="F78" s="53" t="str">
        <f t="shared" si="18"/>
        <v/>
      </c>
      <c r="G78" s="53" t="str">
        <f t="shared" si="19"/>
        <v/>
      </c>
      <c r="H78" s="53" t="str">
        <f t="shared" si="20"/>
        <v/>
      </c>
      <c r="I78" s="53" t="str">
        <f t="shared" si="21"/>
        <v/>
      </c>
      <c r="J78" s="53" t="str">
        <f t="shared" si="22"/>
        <v/>
      </c>
      <c r="K78" s="50"/>
      <c r="L78" s="50"/>
      <c r="M78" s="50"/>
      <c r="N78" s="50"/>
      <c r="O78" s="50"/>
      <c r="P78" s="50"/>
      <c r="Q78" s="50"/>
    </row>
    <row r="79" spans="1:17">
      <c r="A79" s="48" t="e">
        <f ca="1">_xlfn.IFNA(VLOOKUP(C79,Архив!B$5:D$360,3,FALSE),6)+4*(COLUMNS(K79:Q79)-COUNT(K79:Q79))/(COLUMNS(K79:Q79)-1)</f>
        <v>#NAME?</v>
      </c>
      <c r="B79" s="49" t="e">
        <f ca="1">_xlfn.IFNA(VLOOKUP(C79,Архив!B$5:C$300,2,FALSE),"")</f>
        <v>#NAME?</v>
      </c>
      <c r="C79" s="49"/>
      <c r="D79" s="53" t="str">
        <f t="shared" si="16"/>
        <v/>
      </c>
      <c r="E79" s="53" t="str">
        <f t="shared" si="17"/>
        <v/>
      </c>
      <c r="F79" s="53" t="str">
        <f t="shared" si="18"/>
        <v/>
      </c>
      <c r="G79" s="53" t="str">
        <f t="shared" si="19"/>
        <v/>
      </c>
      <c r="H79" s="53" t="str">
        <f t="shared" si="20"/>
        <v/>
      </c>
      <c r="I79" s="53" t="str">
        <f t="shared" si="21"/>
        <v/>
      </c>
      <c r="J79" s="53" t="str">
        <f t="shared" si="22"/>
        <v/>
      </c>
      <c r="K79" s="50"/>
      <c r="L79" s="50"/>
      <c r="M79" s="50"/>
      <c r="N79" s="50"/>
      <c r="O79" s="50"/>
      <c r="P79" s="50"/>
      <c r="Q79" s="50"/>
    </row>
    <row r="80" spans="1:17">
      <c r="A80" s="48" t="e">
        <f ca="1">_xlfn.IFNA(VLOOKUP(C80,Архив!B$5:D$360,3,FALSE),6)+4*(COLUMNS(K80:Q80)-COUNT(K80:Q80))/(COLUMNS(K80:Q80)-1)</f>
        <v>#NAME?</v>
      </c>
      <c r="B80" s="49" t="e">
        <f ca="1">_xlfn.IFNA(VLOOKUP(C80,Архив!B$5:C$300,2,FALSE),"")</f>
        <v>#NAME?</v>
      </c>
      <c r="C80" s="49"/>
      <c r="D80" s="53" t="str">
        <f t="shared" si="16"/>
        <v/>
      </c>
      <c r="E80" s="53" t="str">
        <f t="shared" si="17"/>
        <v/>
      </c>
      <c r="F80" s="53" t="str">
        <f t="shared" si="18"/>
        <v/>
      </c>
      <c r="G80" s="53" t="str">
        <f t="shared" si="19"/>
        <v/>
      </c>
      <c r="H80" s="53" t="str">
        <f t="shared" si="20"/>
        <v/>
      </c>
      <c r="I80" s="53" t="str">
        <f t="shared" si="21"/>
        <v/>
      </c>
      <c r="J80" s="53" t="str">
        <f t="shared" si="22"/>
        <v/>
      </c>
      <c r="K80" s="50"/>
      <c r="L80" s="50"/>
      <c r="M80" s="50"/>
      <c r="N80" s="50"/>
      <c r="O80" s="50"/>
      <c r="P80" s="50"/>
      <c r="Q80" s="50"/>
    </row>
    <row r="81" spans="1:17">
      <c r="A81" s="48" t="e">
        <f ca="1">_xlfn.IFNA(VLOOKUP(C81,Архив!B$5:D$360,3,FALSE),6)+4*(COLUMNS(K81:Q81)-COUNT(K81:Q81))/(COLUMNS(K81:Q81)-1)</f>
        <v>#NAME?</v>
      </c>
      <c r="B81" s="49" t="e">
        <f ca="1">_xlfn.IFNA(VLOOKUP(C81,Архив!B$5:C$300,2,FALSE),"")</f>
        <v>#NAME?</v>
      </c>
      <c r="C81" s="49"/>
      <c r="D81" s="53" t="str">
        <f t="shared" si="16"/>
        <v/>
      </c>
      <c r="E81" s="53" t="str">
        <f t="shared" si="17"/>
        <v/>
      </c>
      <c r="F81" s="53" t="str">
        <f t="shared" si="18"/>
        <v/>
      </c>
      <c r="G81" s="53" t="str">
        <f t="shared" si="19"/>
        <v/>
      </c>
      <c r="H81" s="53" t="str">
        <f t="shared" si="20"/>
        <v/>
      </c>
      <c r="I81" s="53" t="str">
        <f t="shared" si="21"/>
        <v/>
      </c>
      <c r="J81" s="53" t="str">
        <f t="shared" si="22"/>
        <v/>
      </c>
      <c r="K81" s="50"/>
      <c r="L81" s="50"/>
      <c r="M81" s="50"/>
      <c r="N81" s="50"/>
      <c r="O81" s="50"/>
      <c r="P81" s="50"/>
      <c r="Q81" s="50"/>
    </row>
    <row r="82" spans="1:17">
      <c r="A82" s="48" t="e">
        <f ca="1">_xlfn.IFNA(VLOOKUP(C82,Архив!B$5:D$360,3,FALSE),6)+4*(COLUMNS(K82:Q82)-COUNT(K82:Q82))/(COLUMNS(K82:Q82)-1)</f>
        <v>#NAME?</v>
      </c>
      <c r="B82" s="49" t="e">
        <f ca="1">_xlfn.IFNA(VLOOKUP(C82,Архив!B$5:C$300,2,FALSE),"")</f>
        <v>#NAME?</v>
      </c>
      <c r="C82" s="49"/>
      <c r="D82" s="53" t="str">
        <f t="shared" si="16"/>
        <v/>
      </c>
      <c r="E82" s="53" t="str">
        <f t="shared" si="17"/>
        <v/>
      </c>
      <c r="F82" s="53" t="str">
        <f t="shared" si="18"/>
        <v/>
      </c>
      <c r="G82" s="53" t="str">
        <f t="shared" si="19"/>
        <v/>
      </c>
      <c r="H82" s="53" t="str">
        <f t="shared" si="20"/>
        <v/>
      </c>
      <c r="I82" s="53" t="str">
        <f t="shared" si="21"/>
        <v/>
      </c>
      <c r="J82" s="53" t="str">
        <f t="shared" si="22"/>
        <v/>
      </c>
      <c r="K82" s="50"/>
      <c r="L82" s="50"/>
      <c r="M82" s="50"/>
      <c r="N82" s="50"/>
      <c r="O82" s="50"/>
      <c r="P82" s="50"/>
      <c r="Q82" s="50"/>
    </row>
    <row r="83" spans="1:17">
      <c r="A83" s="48" t="e">
        <f ca="1">_xlfn.IFNA(VLOOKUP(C83,Архив!B$5:D$360,3,FALSE),6)+4*(COLUMNS(K83:Q83)-COUNT(K83:Q83))/(COLUMNS(K83:Q83)-1)</f>
        <v>#NAME?</v>
      </c>
      <c r="B83" s="49" t="e">
        <f ca="1">_xlfn.IFNA(VLOOKUP(C83,Архив!B$5:C$300,2,FALSE),"")</f>
        <v>#NAME?</v>
      </c>
      <c r="C83" s="49"/>
      <c r="D83" s="53" t="str">
        <f t="shared" si="16"/>
        <v/>
      </c>
      <c r="E83" s="53" t="str">
        <f t="shared" si="17"/>
        <v/>
      </c>
      <c r="F83" s="53" t="str">
        <f t="shared" si="18"/>
        <v/>
      </c>
      <c r="G83" s="53" t="str">
        <f t="shared" si="19"/>
        <v/>
      </c>
      <c r="H83" s="53" t="str">
        <f t="shared" si="20"/>
        <v/>
      </c>
      <c r="I83" s="53" t="str">
        <f t="shared" si="21"/>
        <v/>
      </c>
      <c r="J83" s="53" t="str">
        <f t="shared" si="22"/>
        <v/>
      </c>
      <c r="K83" s="50"/>
      <c r="L83" s="50"/>
      <c r="M83" s="50"/>
      <c r="N83" s="50"/>
      <c r="O83" s="50"/>
      <c r="P83" s="50"/>
      <c r="Q83" s="50"/>
    </row>
    <row r="84" spans="1:17">
      <c r="A84" s="48" t="e">
        <f ca="1">_xlfn.IFNA(VLOOKUP(C84,Архив!B$5:D$360,3,FALSE),6)+4*(COLUMNS(K84:Q84)-COUNT(K84:Q84))/(COLUMNS(K84:Q84)-1)</f>
        <v>#NAME?</v>
      </c>
      <c r="B84" s="49" t="e">
        <f ca="1">_xlfn.IFNA(VLOOKUP(C84,Архив!B$5:C$300,2,FALSE),"")</f>
        <v>#NAME?</v>
      </c>
      <c r="C84" s="49"/>
      <c r="D84" s="53" t="str">
        <f t="shared" si="16"/>
        <v/>
      </c>
      <c r="E84" s="53" t="str">
        <f t="shared" si="17"/>
        <v/>
      </c>
      <c r="F84" s="53" t="str">
        <f t="shared" si="18"/>
        <v/>
      </c>
      <c r="G84" s="53" t="str">
        <f t="shared" si="19"/>
        <v/>
      </c>
      <c r="H84" s="53" t="str">
        <f t="shared" si="20"/>
        <v/>
      </c>
      <c r="I84" s="53" t="str">
        <f t="shared" si="21"/>
        <v/>
      </c>
      <c r="J84" s="53" t="str">
        <f t="shared" si="22"/>
        <v/>
      </c>
      <c r="K84" s="50"/>
      <c r="L84" s="50"/>
      <c r="M84" s="50"/>
      <c r="N84" s="50"/>
      <c r="O84" s="50"/>
      <c r="P84" s="50"/>
      <c r="Q84" s="50"/>
    </row>
    <row r="85" spans="1:17">
      <c r="A85" s="48" t="e">
        <f ca="1">_xlfn.IFNA(VLOOKUP(C85,Архив!B$5:D$360,3,FALSE),6)+4*(COLUMNS(K85:Q85)-COUNT(K85:Q85))/(COLUMNS(K85:Q85)-1)</f>
        <v>#NAME?</v>
      </c>
      <c r="B85" s="49" t="e">
        <f ca="1">_xlfn.IFNA(VLOOKUP(C85,Архив!B$5:C$300,2,FALSE),"")</f>
        <v>#NAME?</v>
      </c>
      <c r="C85" s="49"/>
      <c r="D85" s="53" t="str">
        <f t="shared" si="16"/>
        <v/>
      </c>
      <c r="E85" s="53" t="str">
        <f t="shared" si="17"/>
        <v/>
      </c>
      <c r="F85" s="53" t="str">
        <f t="shared" si="18"/>
        <v/>
      </c>
      <c r="G85" s="53" t="str">
        <f t="shared" si="19"/>
        <v/>
      </c>
      <c r="H85" s="53" t="str">
        <f t="shared" si="20"/>
        <v/>
      </c>
      <c r="I85" s="53" t="str">
        <f t="shared" si="21"/>
        <v/>
      </c>
      <c r="J85" s="53" t="str">
        <f t="shared" si="22"/>
        <v/>
      </c>
      <c r="K85" s="50"/>
      <c r="L85" s="50"/>
      <c r="M85" s="50"/>
      <c r="N85" s="50"/>
      <c r="O85" s="50"/>
      <c r="P85" s="50"/>
      <c r="Q85" s="50"/>
    </row>
    <row r="86" spans="1:17">
      <c r="A86" s="48" t="e">
        <f ca="1">_xlfn.IFNA(VLOOKUP(C86,Архив!B$5:D$360,3,FALSE),6)+4*(COLUMNS(K86:Q86)-COUNT(K86:Q86))/(COLUMNS(K86:Q86)-1)</f>
        <v>#NAME?</v>
      </c>
      <c r="B86" s="49" t="e">
        <f ca="1">_xlfn.IFNA(VLOOKUP(C86,Архив!B$5:C$300,2,FALSE),"")</f>
        <v>#NAME?</v>
      </c>
      <c r="C86" s="49"/>
      <c r="D86" s="53" t="str">
        <f t="shared" si="16"/>
        <v/>
      </c>
      <c r="E86" s="53" t="str">
        <f t="shared" si="17"/>
        <v/>
      </c>
      <c r="F86" s="53" t="str">
        <f t="shared" si="18"/>
        <v/>
      </c>
      <c r="G86" s="53" t="str">
        <f t="shared" si="19"/>
        <v/>
      </c>
      <c r="H86" s="53" t="str">
        <f t="shared" si="20"/>
        <v/>
      </c>
      <c r="I86" s="53" t="str">
        <f t="shared" si="21"/>
        <v/>
      </c>
      <c r="J86" s="53" t="str">
        <f t="shared" si="22"/>
        <v/>
      </c>
      <c r="K86" s="50"/>
      <c r="L86" s="50"/>
      <c r="M86" s="50"/>
      <c r="N86" s="50"/>
      <c r="O86" s="50"/>
      <c r="P86" s="50"/>
      <c r="Q86" s="50"/>
    </row>
    <row r="87" spans="1:17">
      <c r="A87" s="48" t="e">
        <f ca="1">_xlfn.IFNA(VLOOKUP(C87,Архив!B$5:D$360,3,FALSE),6)+4*(COLUMNS(K87:Q87)-COUNT(K87:Q87))/(COLUMNS(K87:Q87)-1)</f>
        <v>#NAME?</v>
      </c>
      <c r="B87" s="49" t="e">
        <f ca="1">_xlfn.IFNA(VLOOKUP(C87,Архив!B$5:C$300,2,FALSE),"")</f>
        <v>#NAME?</v>
      </c>
      <c r="C87" s="49"/>
      <c r="D87" s="53" t="str">
        <f t="shared" si="16"/>
        <v/>
      </c>
      <c r="E87" s="53" t="str">
        <f t="shared" si="17"/>
        <v/>
      </c>
      <c r="F87" s="53" t="str">
        <f t="shared" si="18"/>
        <v/>
      </c>
      <c r="G87" s="53" t="str">
        <f t="shared" si="19"/>
        <v/>
      </c>
      <c r="H87" s="53" t="str">
        <f t="shared" si="20"/>
        <v/>
      </c>
      <c r="I87" s="53" t="str">
        <f t="shared" si="21"/>
        <v/>
      </c>
      <c r="J87" s="53" t="str">
        <f t="shared" si="22"/>
        <v/>
      </c>
      <c r="K87" s="50"/>
      <c r="L87" s="50"/>
      <c r="M87" s="50"/>
      <c r="N87" s="50"/>
      <c r="O87" s="50"/>
      <c r="P87" s="50"/>
      <c r="Q87" s="50"/>
    </row>
    <row r="88" spans="1:17">
      <c r="A88" s="48" t="e">
        <f ca="1">_xlfn.IFNA(VLOOKUP(C88,Архив!B$5:D$360,3,FALSE),6)+4*(COLUMNS(K88:Q88)-COUNT(K88:Q88))/(COLUMNS(K88:Q88)-1)</f>
        <v>#NAME?</v>
      </c>
      <c r="B88" s="49" t="e">
        <f ca="1">_xlfn.IFNA(VLOOKUP(C88,Архив!B$5:C$300,2,FALSE),"")</f>
        <v>#NAME?</v>
      </c>
      <c r="C88" s="49"/>
      <c r="D88" s="53" t="str">
        <f t="shared" si="16"/>
        <v/>
      </c>
      <c r="E88" s="53" t="str">
        <f t="shared" si="17"/>
        <v/>
      </c>
      <c r="F88" s="53" t="str">
        <f t="shared" si="18"/>
        <v/>
      </c>
      <c r="G88" s="53" t="str">
        <f t="shared" si="19"/>
        <v/>
      </c>
      <c r="H88" s="53" t="str">
        <f t="shared" si="20"/>
        <v/>
      </c>
      <c r="I88" s="53" t="str">
        <f t="shared" si="21"/>
        <v/>
      </c>
      <c r="J88" s="53" t="str">
        <f t="shared" si="22"/>
        <v/>
      </c>
      <c r="K88" s="50"/>
      <c r="L88" s="50"/>
      <c r="M88" s="50"/>
      <c r="N88" s="50"/>
      <c r="O88" s="50"/>
      <c r="P88" s="50"/>
      <c r="Q88" s="50"/>
    </row>
    <row r="89" spans="1:17">
      <c r="A89" s="48" t="e">
        <f ca="1">_xlfn.IFNA(VLOOKUP(C89,Архив!B$5:D$360,3,FALSE),6)+4*(COLUMNS(K89:Q89)-COUNT(K89:Q89))/(COLUMNS(K89:Q89)-1)</f>
        <v>#NAME?</v>
      </c>
      <c r="B89" s="49" t="e">
        <f ca="1">_xlfn.IFNA(VLOOKUP(C89,Архив!B$5:C$300,2,FALSE),"")</f>
        <v>#NAME?</v>
      </c>
      <c r="C89" s="49"/>
      <c r="D89" s="53" t="str">
        <f t="shared" si="16"/>
        <v/>
      </c>
      <c r="E89" s="53" t="str">
        <f t="shared" si="17"/>
        <v/>
      </c>
      <c r="F89" s="53" t="str">
        <f t="shared" si="18"/>
        <v/>
      </c>
      <c r="G89" s="53" t="str">
        <f t="shared" si="19"/>
        <v/>
      </c>
      <c r="H89" s="53" t="str">
        <f t="shared" si="20"/>
        <v/>
      </c>
      <c r="I89" s="53" t="str">
        <f t="shared" si="21"/>
        <v/>
      </c>
      <c r="J89" s="53" t="str">
        <f t="shared" si="22"/>
        <v/>
      </c>
      <c r="K89" s="50"/>
      <c r="L89" s="50"/>
      <c r="M89" s="50"/>
      <c r="N89" s="50"/>
      <c r="O89" s="50"/>
      <c r="P89" s="50"/>
      <c r="Q89" s="50"/>
    </row>
    <row r="90" spans="1:17">
      <c r="A90" s="48" t="e">
        <f ca="1">_xlfn.IFNA(VLOOKUP(C90,Архив!B$5:D$360,3,FALSE),6)+4*(COLUMNS(K90:Q90)-COUNT(K90:Q90))/(COLUMNS(K90:Q90)-1)</f>
        <v>#NAME?</v>
      </c>
      <c r="B90" s="49" t="e">
        <f ca="1">_xlfn.IFNA(VLOOKUP(C90,Архив!B$5:C$300,2,FALSE),"")</f>
        <v>#NAME?</v>
      </c>
      <c r="C90" s="49"/>
      <c r="D90" s="53" t="str">
        <f t="shared" si="16"/>
        <v/>
      </c>
      <c r="E90" s="53" t="str">
        <f t="shared" si="17"/>
        <v/>
      </c>
      <c r="F90" s="53" t="str">
        <f t="shared" si="18"/>
        <v/>
      </c>
      <c r="G90" s="53" t="str">
        <f t="shared" si="19"/>
        <v/>
      </c>
      <c r="H90" s="53" t="str">
        <f t="shared" si="20"/>
        <v/>
      </c>
      <c r="I90" s="53" t="str">
        <f t="shared" si="21"/>
        <v/>
      </c>
      <c r="J90" s="53" t="str">
        <f t="shared" si="22"/>
        <v/>
      </c>
      <c r="K90" s="50"/>
      <c r="L90" s="50"/>
      <c r="M90" s="50"/>
      <c r="N90" s="50"/>
      <c r="O90" s="50"/>
      <c r="P90" s="50"/>
      <c r="Q90" s="50"/>
    </row>
    <row r="91" spans="1:17">
      <c r="A91" s="48" t="e">
        <f ca="1">_xlfn.IFNA(VLOOKUP(C91,Архив!B$5:D$360,3,FALSE),6)+4*(COLUMNS(K91:Q91)-COUNT(K91:Q91))/(COLUMNS(K91:Q91)-1)</f>
        <v>#NAME?</v>
      </c>
      <c r="B91" s="49" t="e">
        <f ca="1">_xlfn.IFNA(VLOOKUP(C91,Архив!B$5:C$300,2,FALSE),"")</f>
        <v>#NAME?</v>
      </c>
      <c r="C91" s="49"/>
      <c r="D91" s="53" t="str">
        <f t="shared" si="16"/>
        <v/>
      </c>
      <c r="E91" s="53" t="str">
        <f t="shared" si="17"/>
        <v/>
      </c>
      <c r="F91" s="53" t="str">
        <f t="shared" si="18"/>
        <v/>
      </c>
      <c r="G91" s="53" t="str">
        <f t="shared" si="19"/>
        <v/>
      </c>
      <c r="H91" s="53" t="str">
        <f t="shared" si="20"/>
        <v/>
      </c>
      <c r="I91" s="53" t="str">
        <f t="shared" si="21"/>
        <v/>
      </c>
      <c r="J91" s="53" t="str">
        <f t="shared" si="22"/>
        <v/>
      </c>
      <c r="K91" s="50"/>
      <c r="L91" s="50"/>
      <c r="M91" s="50"/>
      <c r="N91" s="50"/>
      <c r="O91" s="50"/>
      <c r="P91" s="50"/>
      <c r="Q91" s="50"/>
    </row>
    <row r="92" spans="1:17">
      <c r="A92" s="48" t="e">
        <f ca="1">_xlfn.IFNA(VLOOKUP(C92,Архив!B$5:D$360,3,FALSE),6)+4*(COLUMNS(K92:Q92)-COUNT(K92:Q92))/(COLUMNS(K92:Q92)-1)</f>
        <v>#NAME?</v>
      </c>
      <c r="B92" s="49" t="e">
        <f ca="1">_xlfn.IFNA(VLOOKUP(C92,Архив!B$5:C$300,2,FALSE),"")</f>
        <v>#NAME?</v>
      </c>
      <c r="C92" s="49"/>
      <c r="D92" s="53" t="str">
        <f t="shared" si="16"/>
        <v/>
      </c>
      <c r="E92" s="53" t="str">
        <f t="shared" si="17"/>
        <v/>
      </c>
      <c r="F92" s="53" t="str">
        <f t="shared" si="18"/>
        <v/>
      </c>
      <c r="G92" s="53" t="str">
        <f t="shared" si="19"/>
        <v/>
      </c>
      <c r="H92" s="53" t="str">
        <f t="shared" si="20"/>
        <v/>
      </c>
      <c r="I92" s="53" t="str">
        <f t="shared" si="21"/>
        <v/>
      </c>
      <c r="J92" s="53" t="str">
        <f t="shared" si="22"/>
        <v/>
      </c>
      <c r="K92" s="50"/>
      <c r="L92" s="50"/>
      <c r="M92" s="50"/>
      <c r="N92" s="50"/>
      <c r="O92" s="50"/>
      <c r="P92" s="50"/>
      <c r="Q92" s="50"/>
    </row>
    <row r="93" spans="1:17">
      <c r="A93" s="48" t="e">
        <f ca="1">_xlfn.IFNA(VLOOKUP(C93,Архив!B$5:D$360,3,FALSE),6)+4*(COLUMNS(K93:Q93)-COUNT(K93:Q93))/(COLUMNS(K93:Q93)-1)</f>
        <v>#NAME?</v>
      </c>
      <c r="B93" s="49" t="e">
        <f ca="1">_xlfn.IFNA(VLOOKUP(C93,Архив!B$5:C$300,2,FALSE),"")</f>
        <v>#NAME?</v>
      </c>
      <c r="C93" s="49"/>
      <c r="D93" s="53" t="str">
        <f t="shared" si="16"/>
        <v/>
      </c>
      <c r="E93" s="53" t="str">
        <f t="shared" si="17"/>
        <v/>
      </c>
      <c r="F93" s="53" t="str">
        <f t="shared" si="18"/>
        <v/>
      </c>
      <c r="G93" s="53" t="str">
        <f t="shared" si="19"/>
        <v/>
      </c>
      <c r="H93" s="53" t="str">
        <f t="shared" si="20"/>
        <v/>
      </c>
      <c r="I93" s="53" t="str">
        <f t="shared" si="21"/>
        <v/>
      </c>
      <c r="J93" s="53" t="str">
        <f t="shared" si="22"/>
        <v/>
      </c>
      <c r="K93" s="50"/>
      <c r="L93" s="50"/>
      <c r="M93" s="50"/>
      <c r="N93" s="50"/>
      <c r="O93" s="50"/>
      <c r="P93" s="50"/>
      <c r="Q93" s="50"/>
    </row>
    <row r="94" spans="1:17">
      <c r="A94" s="48" t="e">
        <f ca="1">_xlfn.IFNA(VLOOKUP(C94,Архив!B$5:D$360,3,FALSE),6)+4*(COLUMNS(K94:Q94)-COUNT(K94:Q94))/(COLUMNS(K94:Q94)-1)</f>
        <v>#NAME?</v>
      </c>
      <c r="B94" s="49" t="e">
        <f ca="1">_xlfn.IFNA(VLOOKUP(C94,Архив!B$5:C$300,2,FALSE),"")</f>
        <v>#NAME?</v>
      </c>
      <c r="C94" s="49"/>
      <c r="D94" s="53" t="str">
        <f t="shared" si="16"/>
        <v/>
      </c>
      <c r="E94" s="53" t="str">
        <f t="shared" si="17"/>
        <v/>
      </c>
      <c r="F94" s="53" t="str">
        <f t="shared" si="18"/>
        <v/>
      </c>
      <c r="G94" s="53" t="str">
        <f t="shared" si="19"/>
        <v/>
      </c>
      <c r="H94" s="53" t="str">
        <f t="shared" si="20"/>
        <v/>
      </c>
      <c r="I94" s="53" t="str">
        <f t="shared" si="21"/>
        <v/>
      </c>
      <c r="J94" s="53" t="str">
        <f t="shared" si="22"/>
        <v/>
      </c>
      <c r="K94" s="50"/>
      <c r="L94" s="50"/>
      <c r="M94" s="50"/>
      <c r="N94" s="50"/>
      <c r="O94" s="50"/>
      <c r="P94" s="50"/>
      <c r="Q94" s="50"/>
    </row>
    <row r="95" spans="1:17">
      <c r="A95" s="48" t="e">
        <f ca="1">_xlfn.IFNA(VLOOKUP(C95,Архив!B$5:D$360,3,FALSE),6)+4*(COLUMNS(K95:Q95)-COUNT(K95:Q95))/(COLUMNS(K95:Q95)-1)</f>
        <v>#NAME?</v>
      </c>
      <c r="B95" s="49" t="e">
        <f ca="1">_xlfn.IFNA(VLOOKUP(C95,Архив!B$5:C$300,2,FALSE),"")</f>
        <v>#NAME?</v>
      </c>
      <c r="C95" s="49"/>
      <c r="D95" s="53" t="str">
        <f t="shared" si="16"/>
        <v/>
      </c>
      <c r="E95" s="53" t="str">
        <f t="shared" si="17"/>
        <v/>
      </c>
      <c r="F95" s="53" t="str">
        <f t="shared" si="18"/>
        <v/>
      </c>
      <c r="G95" s="53" t="str">
        <f t="shared" si="19"/>
        <v/>
      </c>
      <c r="H95" s="53" t="str">
        <f t="shared" si="20"/>
        <v/>
      </c>
      <c r="I95" s="53" t="str">
        <f t="shared" si="21"/>
        <v/>
      </c>
      <c r="J95" s="53" t="str">
        <f t="shared" si="22"/>
        <v/>
      </c>
      <c r="K95" s="50"/>
      <c r="L95" s="50"/>
      <c r="M95" s="50"/>
      <c r="N95" s="50"/>
      <c r="O95" s="50"/>
      <c r="P95" s="50"/>
      <c r="Q95" s="50"/>
    </row>
    <row r="96" spans="1:17">
      <c r="A96" s="48" t="e">
        <f ca="1">_xlfn.IFNA(VLOOKUP(C96,Архив!B$5:D$360,3,FALSE),6)+4*(COLUMNS(K96:Q96)-COUNT(K96:Q96))/(COLUMNS(K96:Q96)-1)</f>
        <v>#NAME?</v>
      </c>
      <c r="B96" s="49" t="e">
        <f ca="1">_xlfn.IFNA(VLOOKUP(C96,Архив!B$5:C$300,2,FALSE),"")</f>
        <v>#NAME?</v>
      </c>
      <c r="C96" s="49"/>
      <c r="D96" s="53" t="str">
        <f t="shared" si="16"/>
        <v/>
      </c>
      <c r="E96" s="53" t="str">
        <f t="shared" si="17"/>
        <v/>
      </c>
      <c r="F96" s="53" t="str">
        <f t="shared" si="18"/>
        <v/>
      </c>
      <c r="G96" s="53" t="str">
        <f t="shared" si="19"/>
        <v/>
      </c>
      <c r="H96" s="53" t="str">
        <f t="shared" si="20"/>
        <v/>
      </c>
      <c r="I96" s="53" t="str">
        <f t="shared" si="21"/>
        <v/>
      </c>
      <c r="J96" s="53" t="str">
        <f t="shared" si="22"/>
        <v/>
      </c>
      <c r="K96" s="50"/>
      <c r="L96" s="50"/>
      <c r="M96" s="50"/>
      <c r="N96" s="50"/>
      <c r="O96" s="50"/>
      <c r="P96" s="50"/>
      <c r="Q96" s="50"/>
    </row>
    <row r="97" spans="1:17">
      <c r="A97" s="48" t="e">
        <f ca="1">_xlfn.IFNA(VLOOKUP(C97,Архив!B$5:D$360,3,FALSE),6)+4*(COLUMNS(K97:Q97)-COUNT(K97:Q97))/(COLUMNS(K97:Q97)-1)</f>
        <v>#NAME?</v>
      </c>
      <c r="B97" s="49" t="e">
        <f ca="1">_xlfn.IFNA(VLOOKUP(C97,Архив!B$5:C$300,2,FALSE),"")</f>
        <v>#NAME?</v>
      </c>
      <c r="C97" s="49"/>
      <c r="D97" s="53" t="str">
        <f t="shared" si="16"/>
        <v/>
      </c>
      <c r="E97" s="53" t="str">
        <f t="shared" si="17"/>
        <v/>
      </c>
      <c r="F97" s="53" t="str">
        <f t="shared" si="18"/>
        <v/>
      </c>
      <c r="G97" s="53" t="str">
        <f t="shared" si="19"/>
        <v/>
      </c>
      <c r="H97" s="53" t="str">
        <f t="shared" si="20"/>
        <v/>
      </c>
      <c r="I97" s="53" t="str">
        <f t="shared" si="21"/>
        <v/>
      </c>
      <c r="J97" s="53" t="str">
        <f t="shared" si="22"/>
        <v/>
      </c>
      <c r="K97" s="50"/>
      <c r="L97" s="50"/>
      <c r="M97" s="50"/>
      <c r="N97" s="50"/>
      <c r="O97" s="50"/>
      <c r="P97" s="50"/>
      <c r="Q97" s="50"/>
    </row>
    <row r="98" spans="1:17">
      <c r="A98" s="48" t="e">
        <f ca="1">_xlfn.IFNA(VLOOKUP(C98,Архив!B$5:D$360,3,FALSE),6)+4*(COLUMNS(K98:Q98)-COUNT(K98:Q98))/(COLUMNS(K98:Q98)-1)</f>
        <v>#NAME?</v>
      </c>
      <c r="B98" s="49" t="e">
        <f ca="1">_xlfn.IFNA(VLOOKUP(C98,Архив!B$5:C$300,2,FALSE),"")</f>
        <v>#NAME?</v>
      </c>
      <c r="C98" s="49"/>
      <c r="D98" s="53" t="str">
        <f t="shared" si="16"/>
        <v/>
      </c>
      <c r="E98" s="53" t="str">
        <f t="shared" si="17"/>
        <v/>
      </c>
      <c r="F98" s="53" t="str">
        <f t="shared" si="18"/>
        <v/>
      </c>
      <c r="G98" s="53" t="str">
        <f t="shared" si="19"/>
        <v/>
      </c>
      <c r="H98" s="53" t="str">
        <f t="shared" si="20"/>
        <v/>
      </c>
      <c r="I98" s="53" t="str">
        <f t="shared" si="21"/>
        <v/>
      </c>
      <c r="J98" s="53" t="str">
        <f t="shared" si="22"/>
        <v/>
      </c>
      <c r="K98" s="50"/>
      <c r="L98" s="50"/>
      <c r="M98" s="50"/>
      <c r="N98" s="50"/>
      <c r="O98" s="50"/>
      <c r="P98" s="50"/>
      <c r="Q98" s="50"/>
    </row>
    <row r="99" spans="1:17">
      <c r="A99" s="48" t="e">
        <f ca="1">_xlfn.IFNA(VLOOKUP(C99,Архив!B$5:D$360,3,FALSE),6)+4*(COLUMNS(K99:Q99)-COUNT(K99:Q99))/(COLUMNS(K99:Q99)-1)</f>
        <v>#NAME?</v>
      </c>
      <c r="B99" s="49" t="e">
        <f ca="1">_xlfn.IFNA(VLOOKUP(C99,Архив!B$5:C$300,2,FALSE),"")</f>
        <v>#NAME?</v>
      </c>
      <c r="C99" s="49"/>
      <c r="D99" s="53" t="str">
        <f t="shared" si="16"/>
        <v/>
      </c>
      <c r="E99" s="53" t="str">
        <f t="shared" si="17"/>
        <v/>
      </c>
      <c r="F99" s="53" t="str">
        <f t="shared" si="18"/>
        <v/>
      </c>
      <c r="G99" s="53" t="str">
        <f t="shared" si="19"/>
        <v/>
      </c>
      <c r="H99" s="53" t="str">
        <f t="shared" si="20"/>
        <v/>
      </c>
      <c r="I99" s="53" t="str">
        <f t="shared" si="21"/>
        <v/>
      </c>
      <c r="J99" s="53" t="str">
        <f t="shared" si="22"/>
        <v/>
      </c>
      <c r="K99" s="50"/>
      <c r="L99" s="50"/>
      <c r="M99" s="50"/>
      <c r="N99" s="50"/>
      <c r="O99" s="50"/>
      <c r="P99" s="50"/>
      <c r="Q99" s="5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A36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I39" sqref="I39"/>
    </sheetView>
  </sheetViews>
  <sheetFormatPr defaultRowHeight="14.4"/>
  <cols>
    <col min="1" max="1" width="4.33203125" bestFit="1" customWidth="1"/>
    <col min="2" max="2" width="40" bestFit="1" customWidth="1"/>
    <col min="3" max="3" width="20.6640625" bestFit="1" customWidth="1"/>
    <col min="4" max="4" width="10.5546875" style="36" bestFit="1" customWidth="1"/>
    <col min="5" max="15" width="8.88671875" style="10"/>
    <col min="16" max="53" width="6.6640625" customWidth="1"/>
  </cols>
  <sheetData>
    <row r="1" spans="1:53">
      <c r="A1" s="30"/>
      <c r="B1" s="31" t="s">
        <v>89</v>
      </c>
      <c r="C1" s="38"/>
      <c r="D1" s="35"/>
      <c r="E1" s="11">
        <v>2025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6">
        <v>2024</v>
      </c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23">
        <v>2023</v>
      </c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6">
        <v>2022</v>
      </c>
      <c r="AS1" s="26"/>
      <c r="AT1" s="26"/>
      <c r="AU1" s="26"/>
      <c r="AV1" s="26"/>
      <c r="AW1" s="26"/>
      <c r="AX1" s="26"/>
      <c r="AY1" s="26"/>
      <c r="AZ1" s="26"/>
      <c r="BA1" s="26"/>
    </row>
    <row r="2" spans="1:53" ht="108" customHeight="1">
      <c r="A2" s="30"/>
      <c r="B2" s="31" t="s">
        <v>90</v>
      </c>
      <c r="C2" s="38"/>
      <c r="D2" s="35"/>
      <c r="E2" s="13" t="s">
        <v>69</v>
      </c>
      <c r="F2" s="13" t="s">
        <v>70</v>
      </c>
      <c r="G2" s="14" t="s">
        <v>71</v>
      </c>
      <c r="H2" s="13" t="s">
        <v>72</v>
      </c>
      <c r="I2" s="14" t="s">
        <v>73</v>
      </c>
      <c r="J2" s="14" t="s">
        <v>74</v>
      </c>
      <c r="K2" s="13" t="s">
        <v>75</v>
      </c>
      <c r="L2" s="14" t="s">
        <v>76</v>
      </c>
      <c r="M2" s="13" t="s">
        <v>77</v>
      </c>
      <c r="N2" s="14" t="s">
        <v>78</v>
      </c>
      <c r="O2" s="13" t="s">
        <v>79</v>
      </c>
      <c r="P2" s="18" t="s">
        <v>0</v>
      </c>
      <c r="Q2" s="18" t="s">
        <v>1</v>
      </c>
      <c r="R2" s="18" t="s">
        <v>2</v>
      </c>
      <c r="S2" s="18" t="s">
        <v>3</v>
      </c>
      <c r="T2" s="18" t="s">
        <v>4</v>
      </c>
      <c r="U2" s="18" t="s">
        <v>5</v>
      </c>
      <c r="V2" s="18" t="s">
        <v>6</v>
      </c>
      <c r="W2" s="18" t="s">
        <v>7</v>
      </c>
      <c r="X2" s="18" t="s">
        <v>8</v>
      </c>
      <c r="Y2" s="18" t="s">
        <v>9</v>
      </c>
      <c r="Z2" s="18" t="s">
        <v>10</v>
      </c>
      <c r="AA2" s="18" t="s">
        <v>11</v>
      </c>
      <c r="AB2" s="24" t="s">
        <v>0</v>
      </c>
      <c r="AC2" s="24" t="s">
        <v>44</v>
      </c>
      <c r="AD2" s="24" t="s">
        <v>45</v>
      </c>
      <c r="AE2" s="24" t="s">
        <v>37</v>
      </c>
      <c r="AF2" s="24" t="s">
        <v>46</v>
      </c>
      <c r="AG2" s="24" t="s">
        <v>47</v>
      </c>
      <c r="AH2" s="24" t="s">
        <v>48</v>
      </c>
      <c r="AI2" s="24" t="s">
        <v>49</v>
      </c>
      <c r="AJ2" s="24" t="s">
        <v>50</v>
      </c>
      <c r="AK2" s="24" t="s">
        <v>51</v>
      </c>
      <c r="AL2" s="24" t="s">
        <v>52</v>
      </c>
      <c r="AM2" s="24" t="s">
        <v>53</v>
      </c>
      <c r="AN2" s="24" t="s">
        <v>54</v>
      </c>
      <c r="AO2" s="24" t="s">
        <v>55</v>
      </c>
      <c r="AP2" s="24" t="s">
        <v>56</v>
      </c>
      <c r="AQ2" s="24" t="s">
        <v>57</v>
      </c>
      <c r="AR2" s="27" t="s">
        <v>33</v>
      </c>
      <c r="AS2" s="28" t="s">
        <v>34</v>
      </c>
      <c r="AT2" s="27" t="s">
        <v>35</v>
      </c>
      <c r="AU2" s="27" t="s">
        <v>36</v>
      </c>
      <c r="AV2" s="28" t="s">
        <v>37</v>
      </c>
      <c r="AW2" s="27" t="s">
        <v>38</v>
      </c>
      <c r="AX2" s="28" t="s">
        <v>39</v>
      </c>
      <c r="AY2" s="28" t="s">
        <v>40</v>
      </c>
      <c r="AZ2" s="28" t="s">
        <v>41</v>
      </c>
      <c r="BA2" s="28" t="s">
        <v>42</v>
      </c>
    </row>
    <row r="3" spans="1:53">
      <c r="A3" s="32"/>
      <c r="B3" s="31" t="s">
        <v>97</v>
      </c>
      <c r="C3" s="39"/>
      <c r="D3" s="35"/>
      <c r="E3" s="15">
        <v>59</v>
      </c>
      <c r="F3" s="15">
        <v>70</v>
      </c>
      <c r="G3" s="15">
        <v>19</v>
      </c>
      <c r="H3" s="15">
        <v>39</v>
      </c>
      <c r="I3" s="15">
        <v>41</v>
      </c>
      <c r="J3" s="15">
        <v>15</v>
      </c>
      <c r="K3" s="15">
        <v>37</v>
      </c>
      <c r="L3" s="15">
        <v>28</v>
      </c>
      <c r="M3" s="15">
        <v>6</v>
      </c>
      <c r="N3" s="15">
        <v>25</v>
      </c>
      <c r="O3" s="15">
        <v>63</v>
      </c>
      <c r="P3" s="19">
        <v>51</v>
      </c>
      <c r="Q3" s="19">
        <v>41</v>
      </c>
      <c r="R3" s="19">
        <v>40</v>
      </c>
      <c r="S3" s="20">
        <v>31</v>
      </c>
      <c r="T3" s="21">
        <v>30</v>
      </c>
      <c r="U3" s="21">
        <v>29</v>
      </c>
      <c r="V3" s="20">
        <v>33</v>
      </c>
      <c r="W3" s="22">
        <v>25</v>
      </c>
      <c r="X3" s="21">
        <v>18</v>
      </c>
      <c r="Y3" s="22">
        <v>11</v>
      </c>
      <c r="Z3" s="22">
        <v>10</v>
      </c>
      <c r="AA3" s="21">
        <v>5</v>
      </c>
      <c r="AB3" s="25">
        <v>39</v>
      </c>
      <c r="AC3" s="25">
        <v>38</v>
      </c>
      <c r="AD3" s="25">
        <v>37</v>
      </c>
      <c r="AE3" s="25">
        <v>31</v>
      </c>
      <c r="AF3" s="25">
        <v>27</v>
      </c>
      <c r="AG3" s="25">
        <v>17</v>
      </c>
      <c r="AH3" s="25">
        <v>5</v>
      </c>
      <c r="AI3" s="25">
        <v>4</v>
      </c>
      <c r="AJ3" s="25">
        <v>3</v>
      </c>
      <c r="AK3" s="25">
        <v>16</v>
      </c>
      <c r="AL3" s="25">
        <v>14</v>
      </c>
      <c r="AM3" s="25">
        <v>12</v>
      </c>
      <c r="AN3" s="25">
        <v>7</v>
      </c>
      <c r="AO3" s="25">
        <v>5</v>
      </c>
      <c r="AP3" s="25">
        <v>4</v>
      </c>
      <c r="AQ3" s="25">
        <v>4</v>
      </c>
      <c r="AR3" s="29">
        <v>34</v>
      </c>
      <c r="AS3" s="29">
        <v>30</v>
      </c>
      <c r="AT3" s="29">
        <v>28</v>
      </c>
      <c r="AU3" s="29">
        <v>28</v>
      </c>
      <c r="AV3" s="29">
        <v>26</v>
      </c>
      <c r="AW3" s="29">
        <v>25</v>
      </c>
      <c r="AX3" s="29">
        <v>15</v>
      </c>
      <c r="AY3" s="29">
        <v>12</v>
      </c>
      <c r="AZ3" s="29">
        <v>6</v>
      </c>
      <c r="BA3" s="29">
        <v>5</v>
      </c>
    </row>
    <row r="4" spans="1:53">
      <c r="A4" s="32"/>
      <c r="B4" s="31" t="s">
        <v>107</v>
      </c>
      <c r="C4" s="39"/>
      <c r="D4" s="35"/>
      <c r="E4" s="15" t="s">
        <v>101</v>
      </c>
      <c r="F4" s="15" t="s">
        <v>102</v>
      </c>
      <c r="G4" s="15" t="s">
        <v>103</v>
      </c>
      <c r="H4" s="15" t="s">
        <v>59</v>
      </c>
      <c r="I4" s="15" t="s">
        <v>104</v>
      </c>
      <c r="J4" s="15" t="s">
        <v>21</v>
      </c>
      <c r="K4" s="15" t="s">
        <v>59</v>
      </c>
      <c r="L4" s="15" t="s">
        <v>19</v>
      </c>
      <c r="M4" s="15" t="s">
        <v>61</v>
      </c>
      <c r="N4" s="15" t="s">
        <v>105</v>
      </c>
      <c r="O4" s="15" t="s">
        <v>106</v>
      </c>
      <c r="P4" s="19" t="s">
        <v>12</v>
      </c>
      <c r="Q4" s="19" t="s">
        <v>13</v>
      </c>
      <c r="R4" s="19" t="s">
        <v>14</v>
      </c>
      <c r="S4" s="20" t="s">
        <v>15</v>
      </c>
      <c r="T4" s="21" t="s">
        <v>16</v>
      </c>
      <c r="U4" s="21" t="s">
        <v>16</v>
      </c>
      <c r="V4" s="20" t="s">
        <v>17</v>
      </c>
      <c r="W4" s="22" t="s">
        <v>18</v>
      </c>
      <c r="X4" s="21" t="s">
        <v>19</v>
      </c>
      <c r="Y4" s="22" t="s">
        <v>20</v>
      </c>
      <c r="Z4" s="22" t="s">
        <v>21</v>
      </c>
      <c r="AA4" s="21" t="s">
        <v>22</v>
      </c>
      <c r="AB4" s="25" t="s">
        <v>14</v>
      </c>
      <c r="AC4" s="25" t="s">
        <v>13</v>
      </c>
      <c r="AD4" s="25" t="s">
        <v>58</v>
      </c>
      <c r="AE4" s="25" t="s">
        <v>59</v>
      </c>
      <c r="AF4" s="25" t="s">
        <v>60</v>
      </c>
      <c r="AG4" s="25" t="s">
        <v>19</v>
      </c>
      <c r="AH4" s="25" t="s">
        <v>22</v>
      </c>
      <c r="AI4" s="25" t="s">
        <v>61</v>
      </c>
      <c r="AJ4" s="25" t="s">
        <v>62</v>
      </c>
      <c r="AK4" s="25" t="s">
        <v>63</v>
      </c>
      <c r="AL4" s="25" t="s">
        <v>64</v>
      </c>
      <c r="AM4" s="25" t="s">
        <v>21</v>
      </c>
      <c r="AN4" s="25" t="s">
        <v>65</v>
      </c>
      <c r="AO4" s="25" t="s">
        <v>22</v>
      </c>
      <c r="AP4" s="25" t="s">
        <v>61</v>
      </c>
      <c r="AQ4" s="25" t="s">
        <v>66</v>
      </c>
      <c r="AR4" s="29" t="s">
        <v>17</v>
      </c>
      <c r="AS4" s="29" t="s">
        <v>16</v>
      </c>
      <c r="AT4" s="29" t="s">
        <v>16</v>
      </c>
      <c r="AU4" s="29" t="s">
        <v>16</v>
      </c>
      <c r="AV4" s="29" t="s">
        <v>60</v>
      </c>
      <c r="AW4" s="29" t="s">
        <v>60</v>
      </c>
      <c r="AX4" s="29" t="s">
        <v>21</v>
      </c>
      <c r="AY4" s="29" t="s">
        <v>98</v>
      </c>
      <c r="AZ4" s="29" t="s">
        <v>99</v>
      </c>
      <c r="BA4" s="29" t="s">
        <v>100</v>
      </c>
    </row>
    <row r="5" spans="1:53">
      <c r="A5" s="33">
        <v>1</v>
      </c>
      <c r="B5" s="34" t="s">
        <v>80</v>
      </c>
      <c r="C5" s="34" t="s">
        <v>91</v>
      </c>
      <c r="D5" s="37">
        <f t="shared" ref="D5:D36" si="0">2+4*(COLUMNS(E5:BA5)-COUNT(E5:BA5))/(COLUMNS(E5:BA5)-1)</f>
        <v>5.75</v>
      </c>
      <c r="E5" s="9"/>
      <c r="F5" s="9"/>
      <c r="G5" s="9"/>
      <c r="H5" s="9">
        <v>3</v>
      </c>
      <c r="I5" s="9">
        <v>3</v>
      </c>
      <c r="J5" s="9"/>
      <c r="K5" s="9">
        <v>3</v>
      </c>
      <c r="L5" s="9"/>
      <c r="M5" s="9"/>
      <c r="N5" s="9"/>
      <c r="O5" s="9">
        <v>3</v>
      </c>
      <c r="P5" s="4"/>
      <c r="Q5" s="4"/>
      <c r="R5" s="4"/>
      <c r="S5" s="5"/>
      <c r="T5" s="2"/>
      <c r="U5" s="2"/>
      <c r="V5" s="5"/>
      <c r="W5" s="6"/>
      <c r="X5" s="2"/>
      <c r="Y5" s="6"/>
      <c r="Z5" s="6"/>
      <c r="AA5" s="2"/>
      <c r="AB5" s="3" t="str">
        <f t="shared" ref="AB5" si="1">IF(AO5&gt;1,$AC5,IF(AO5=1,0,""))</f>
        <v/>
      </c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" t="str">
        <f t="shared" ref="AR5:BA5" si="2">IF(AE5&gt;1,$AC5,IF(AE5=1,0,""))</f>
        <v/>
      </c>
      <c r="AS5" s="1" t="str">
        <f t="shared" si="2"/>
        <v/>
      </c>
      <c r="AT5" s="1" t="str">
        <f t="shared" si="2"/>
        <v/>
      </c>
      <c r="AU5" s="1" t="str">
        <f t="shared" si="2"/>
        <v/>
      </c>
      <c r="AV5" s="1" t="str">
        <f t="shared" si="2"/>
        <v/>
      </c>
      <c r="AW5" s="1" t="str">
        <f t="shared" si="2"/>
        <v/>
      </c>
      <c r="AX5" s="1" t="str">
        <f t="shared" si="2"/>
        <v/>
      </c>
      <c r="AY5" s="1" t="str">
        <f t="shared" si="2"/>
        <v/>
      </c>
      <c r="AZ5" s="1" t="str">
        <f t="shared" si="2"/>
        <v/>
      </c>
      <c r="BA5" s="1" t="str">
        <f t="shared" si="2"/>
        <v/>
      </c>
    </row>
    <row r="6" spans="1:53">
      <c r="A6" s="33">
        <v>2</v>
      </c>
      <c r="B6" s="34" t="s">
        <v>81</v>
      </c>
      <c r="C6" s="34" t="s">
        <v>92</v>
      </c>
      <c r="D6" s="37">
        <f t="shared" si="0"/>
        <v>5.75</v>
      </c>
      <c r="E6" s="9"/>
      <c r="F6" s="9">
        <v>1</v>
      </c>
      <c r="G6" s="9"/>
      <c r="H6" s="9"/>
      <c r="I6" s="9">
        <v>5</v>
      </c>
      <c r="J6" s="9"/>
      <c r="K6" s="9"/>
      <c r="L6" s="9">
        <v>5</v>
      </c>
      <c r="M6" s="9"/>
      <c r="N6" s="9">
        <v>5</v>
      </c>
      <c r="O6" s="9"/>
      <c r="P6" s="4"/>
      <c r="Q6" s="4"/>
      <c r="R6" s="4"/>
      <c r="S6" s="5"/>
      <c r="T6" s="2"/>
      <c r="U6" s="2"/>
      <c r="V6" s="5"/>
      <c r="W6" s="6"/>
      <c r="X6" s="2"/>
      <c r="Y6" s="6"/>
      <c r="Z6" s="6"/>
      <c r="AA6" s="2"/>
      <c r="AB6" s="3" t="str">
        <f t="shared" ref="AB6" si="3">IF(AO6&gt;1,$AC6,IF(AO6=1,0,""))</f>
        <v/>
      </c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1" t="str">
        <f t="shared" ref="AR6:BA6" si="4">IF(AE6&gt;1,$AC6,IF(AE6=1,0,""))</f>
        <v/>
      </c>
      <c r="AS6" s="1" t="str">
        <f t="shared" si="4"/>
        <v/>
      </c>
      <c r="AT6" s="1" t="str">
        <f t="shared" si="4"/>
        <v/>
      </c>
      <c r="AU6" s="1" t="str">
        <f t="shared" si="4"/>
        <v/>
      </c>
      <c r="AV6" s="1" t="str">
        <f t="shared" si="4"/>
        <v/>
      </c>
      <c r="AW6" s="1" t="str">
        <f t="shared" si="4"/>
        <v/>
      </c>
      <c r="AX6" s="1" t="str">
        <f t="shared" si="4"/>
        <v/>
      </c>
      <c r="AY6" s="1" t="str">
        <f t="shared" si="4"/>
        <v/>
      </c>
      <c r="AZ6" s="1" t="str">
        <f t="shared" si="4"/>
        <v/>
      </c>
      <c r="BA6" s="1" t="str">
        <f t="shared" si="4"/>
        <v/>
      </c>
    </row>
    <row r="7" spans="1:53">
      <c r="A7" s="33">
        <v>3</v>
      </c>
      <c r="B7" s="34" t="s">
        <v>82</v>
      </c>
      <c r="C7" s="34" t="s">
        <v>93</v>
      </c>
      <c r="D7" s="37">
        <f t="shared" si="0"/>
        <v>6</v>
      </c>
      <c r="E7" s="9">
        <v>7</v>
      </c>
      <c r="F7" s="9"/>
      <c r="G7" s="9"/>
      <c r="H7" s="9"/>
      <c r="I7" s="9"/>
      <c r="J7" s="9"/>
      <c r="K7" s="9"/>
      <c r="L7" s="9"/>
      <c r="M7" s="9"/>
      <c r="N7" s="9"/>
      <c r="O7" s="9"/>
      <c r="P7" s="4"/>
      <c r="Q7" s="4"/>
      <c r="R7" s="4"/>
      <c r="S7" s="5"/>
      <c r="T7" s="2"/>
      <c r="U7" s="2"/>
      <c r="V7" s="5"/>
      <c r="W7" s="6"/>
      <c r="X7" s="2"/>
      <c r="Y7" s="6"/>
      <c r="Z7" s="6"/>
      <c r="AA7" s="2"/>
      <c r="AB7" s="3" t="str">
        <f t="shared" ref="AB7" si="5">IF(AO7&gt;1,$AC7,IF(AO7=1,0,""))</f>
        <v/>
      </c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1" t="str">
        <f t="shared" ref="AR7:BA7" si="6">IF(AE7&gt;1,$AC7,IF(AE7=1,0,""))</f>
        <v/>
      </c>
      <c r="AS7" s="1" t="str">
        <f t="shared" si="6"/>
        <v/>
      </c>
      <c r="AT7" s="1" t="str">
        <f t="shared" si="6"/>
        <v/>
      </c>
      <c r="AU7" s="1" t="str">
        <f t="shared" si="6"/>
        <v/>
      </c>
      <c r="AV7" s="1" t="str">
        <f t="shared" si="6"/>
        <v/>
      </c>
      <c r="AW7" s="1" t="str">
        <f t="shared" si="6"/>
        <v/>
      </c>
      <c r="AX7" s="1" t="str">
        <f t="shared" si="6"/>
        <v/>
      </c>
      <c r="AY7" s="1" t="str">
        <f t="shared" si="6"/>
        <v/>
      </c>
      <c r="AZ7" s="1" t="str">
        <f t="shared" si="6"/>
        <v/>
      </c>
      <c r="BA7" s="1" t="str">
        <f t="shared" si="6"/>
        <v/>
      </c>
    </row>
    <row r="8" spans="1:53">
      <c r="A8" s="33">
        <v>4</v>
      </c>
      <c r="B8" s="34" t="s">
        <v>27</v>
      </c>
      <c r="C8" s="34" t="s">
        <v>96</v>
      </c>
      <c r="D8" s="37">
        <f t="shared" si="0"/>
        <v>2.9166666666666665</v>
      </c>
      <c r="E8" s="9">
        <v>3</v>
      </c>
      <c r="F8" s="9">
        <v>3</v>
      </c>
      <c r="G8" s="9">
        <v>3</v>
      </c>
      <c r="H8" s="9">
        <v>3</v>
      </c>
      <c r="I8" s="9">
        <v>3</v>
      </c>
      <c r="J8" s="9">
        <v>3</v>
      </c>
      <c r="K8" s="9">
        <v>3</v>
      </c>
      <c r="L8" s="9">
        <v>3</v>
      </c>
      <c r="M8" s="9">
        <v>3</v>
      </c>
      <c r="N8" s="9">
        <v>3</v>
      </c>
      <c r="O8" s="9">
        <v>3</v>
      </c>
      <c r="P8" s="4">
        <v>2</v>
      </c>
      <c r="Q8" s="4">
        <v>2</v>
      </c>
      <c r="R8" s="4">
        <v>2</v>
      </c>
      <c r="S8" s="5">
        <v>2</v>
      </c>
      <c r="T8" s="2">
        <v>2</v>
      </c>
      <c r="U8" s="2">
        <v>2</v>
      </c>
      <c r="V8" s="5">
        <v>2</v>
      </c>
      <c r="W8" s="6">
        <v>2</v>
      </c>
      <c r="X8" s="2">
        <v>2</v>
      </c>
      <c r="Y8" s="6">
        <v>2</v>
      </c>
      <c r="Z8" s="6">
        <v>2</v>
      </c>
      <c r="AA8" s="2">
        <v>2</v>
      </c>
      <c r="AB8" s="3">
        <v>2</v>
      </c>
      <c r="AC8" s="3">
        <v>2</v>
      </c>
      <c r="AD8" s="3">
        <v>2</v>
      </c>
      <c r="AE8" s="3">
        <v>2</v>
      </c>
      <c r="AF8" s="3">
        <v>2</v>
      </c>
      <c r="AG8" s="3">
        <v>2</v>
      </c>
      <c r="AH8" s="3" t="s">
        <v>24</v>
      </c>
      <c r="AI8" s="3" t="s">
        <v>24</v>
      </c>
      <c r="AJ8" s="3" t="s">
        <v>24</v>
      </c>
      <c r="AK8" s="3">
        <v>2</v>
      </c>
      <c r="AL8" s="3">
        <v>2</v>
      </c>
      <c r="AM8" s="3" t="s">
        <v>24</v>
      </c>
      <c r="AN8" s="3">
        <v>2</v>
      </c>
      <c r="AO8" s="3" t="s">
        <v>24</v>
      </c>
      <c r="AP8" s="3" t="s">
        <v>24</v>
      </c>
      <c r="AQ8" s="3" t="s">
        <v>24</v>
      </c>
      <c r="AR8" s="1">
        <v>2</v>
      </c>
      <c r="AS8" s="1">
        <v>2</v>
      </c>
      <c r="AT8" s="1">
        <v>2</v>
      </c>
      <c r="AU8" s="1">
        <v>2</v>
      </c>
      <c r="AV8" s="1"/>
      <c r="AW8" s="1">
        <v>2</v>
      </c>
      <c r="AX8" s="1"/>
      <c r="AY8" s="1">
        <v>2</v>
      </c>
      <c r="AZ8" s="1"/>
      <c r="BA8" s="1"/>
    </row>
    <row r="9" spans="1:53">
      <c r="A9" s="33">
        <v>5</v>
      </c>
      <c r="B9" s="34" t="s">
        <v>23</v>
      </c>
      <c r="C9" s="34" t="s">
        <v>95</v>
      </c>
      <c r="D9" s="37">
        <f t="shared" si="0"/>
        <v>5.5833333333333339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4">
        <v>4</v>
      </c>
      <c r="Q9" s="4">
        <v>4</v>
      </c>
      <c r="R9" s="4" t="s">
        <v>24</v>
      </c>
      <c r="S9" s="5">
        <v>4</v>
      </c>
      <c r="T9" s="2">
        <v>4</v>
      </c>
      <c r="U9" s="2" t="s">
        <v>24</v>
      </c>
      <c r="V9" s="5">
        <v>4</v>
      </c>
      <c r="W9" s="6" t="s">
        <v>24</v>
      </c>
      <c r="X9" s="2" t="s">
        <v>24</v>
      </c>
      <c r="Y9" s="6" t="s">
        <v>24</v>
      </c>
      <c r="Z9" s="6" t="s">
        <v>24</v>
      </c>
      <c r="AA9" s="2" t="s">
        <v>24</v>
      </c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1"/>
      <c r="AS9" s="1"/>
      <c r="AT9" s="1"/>
      <c r="AU9" s="1"/>
      <c r="AV9" s="1"/>
      <c r="AW9" s="1">
        <v>4</v>
      </c>
      <c r="AX9" s="1"/>
      <c r="AY9" s="1"/>
      <c r="AZ9" s="1"/>
      <c r="BA9" s="1"/>
    </row>
    <row r="10" spans="1:53">
      <c r="A10" s="33">
        <v>6</v>
      </c>
      <c r="B10" s="34" t="s">
        <v>25</v>
      </c>
      <c r="C10" s="34" t="s">
        <v>95</v>
      </c>
      <c r="D10" s="37">
        <f t="shared" si="0"/>
        <v>3.833333333333333</v>
      </c>
      <c r="E10" s="9">
        <v>3</v>
      </c>
      <c r="F10" s="9">
        <v>3</v>
      </c>
      <c r="G10" s="9"/>
      <c r="H10" s="9"/>
      <c r="I10" s="9">
        <v>0</v>
      </c>
      <c r="J10" s="9"/>
      <c r="K10" s="9">
        <v>3</v>
      </c>
      <c r="L10" s="9"/>
      <c r="M10" s="9"/>
      <c r="N10" s="9"/>
      <c r="O10" s="9"/>
      <c r="P10" s="4">
        <v>2</v>
      </c>
      <c r="Q10" s="4">
        <v>2</v>
      </c>
      <c r="R10" s="4">
        <v>2</v>
      </c>
      <c r="S10" s="5">
        <v>2</v>
      </c>
      <c r="T10" s="2">
        <v>2</v>
      </c>
      <c r="U10" s="2">
        <v>2</v>
      </c>
      <c r="V10" s="5">
        <v>2</v>
      </c>
      <c r="W10" s="6" t="s">
        <v>24</v>
      </c>
      <c r="X10" s="2">
        <v>2</v>
      </c>
      <c r="Y10" s="6" t="s">
        <v>24</v>
      </c>
      <c r="Z10" s="6" t="s">
        <v>24</v>
      </c>
      <c r="AA10" s="2" t="s">
        <v>24</v>
      </c>
      <c r="AB10" s="3">
        <v>2</v>
      </c>
      <c r="AC10" s="3">
        <v>2</v>
      </c>
      <c r="AD10" s="3">
        <v>2</v>
      </c>
      <c r="AE10" s="3">
        <v>2</v>
      </c>
      <c r="AF10" s="3" t="s">
        <v>24</v>
      </c>
      <c r="AG10" s="3">
        <v>2</v>
      </c>
      <c r="AH10" s="3" t="s">
        <v>24</v>
      </c>
      <c r="AI10" s="3" t="s">
        <v>24</v>
      </c>
      <c r="AJ10" s="3" t="s">
        <v>24</v>
      </c>
      <c r="AK10" s="3" t="s">
        <v>24</v>
      </c>
      <c r="AL10" s="3">
        <v>2</v>
      </c>
      <c r="AM10" s="3">
        <v>2</v>
      </c>
      <c r="AN10" s="3" t="s">
        <v>24</v>
      </c>
      <c r="AO10" s="3">
        <v>2</v>
      </c>
      <c r="AP10" s="3">
        <v>2</v>
      </c>
      <c r="AQ10" s="3" t="s">
        <v>24</v>
      </c>
      <c r="AR10" s="1">
        <v>2</v>
      </c>
      <c r="AS10" s="1">
        <v>2</v>
      </c>
      <c r="AT10" s="1">
        <v>2</v>
      </c>
      <c r="AU10" s="1">
        <v>2</v>
      </c>
      <c r="AV10" s="1">
        <v>2</v>
      </c>
      <c r="AW10" s="1">
        <v>2</v>
      </c>
      <c r="AX10" s="1"/>
      <c r="AY10" s="1"/>
      <c r="AZ10" s="1"/>
      <c r="BA10" s="1"/>
    </row>
    <row r="11" spans="1:53">
      <c r="A11" s="33">
        <v>7</v>
      </c>
      <c r="B11" s="34" t="s">
        <v>26</v>
      </c>
      <c r="C11" s="34" t="s">
        <v>95</v>
      </c>
      <c r="D11" s="37">
        <f t="shared" si="0"/>
        <v>5.6666666666666661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4">
        <v>4</v>
      </c>
      <c r="Q11" s="4" t="s">
        <v>24</v>
      </c>
      <c r="R11" s="4" t="s">
        <v>24</v>
      </c>
      <c r="S11" s="5"/>
      <c r="T11" s="2" t="s">
        <v>24</v>
      </c>
      <c r="U11" s="2" t="s">
        <v>24</v>
      </c>
      <c r="V11" s="5" t="s">
        <v>24</v>
      </c>
      <c r="W11" s="6" t="s">
        <v>24</v>
      </c>
      <c r="X11" s="2" t="s">
        <v>24</v>
      </c>
      <c r="Y11" s="6" t="s">
        <v>24</v>
      </c>
      <c r="Z11" s="6" t="s">
        <v>24</v>
      </c>
      <c r="AA11" s="2" t="s">
        <v>24</v>
      </c>
      <c r="AB11" s="3" t="s">
        <v>24</v>
      </c>
      <c r="AC11" s="3" t="s">
        <v>24</v>
      </c>
      <c r="AD11" s="3">
        <v>4</v>
      </c>
      <c r="AE11" s="3">
        <v>1</v>
      </c>
      <c r="AF11" s="3">
        <v>4</v>
      </c>
      <c r="AG11" s="3" t="s">
        <v>24</v>
      </c>
      <c r="AH11" s="3" t="s">
        <v>24</v>
      </c>
      <c r="AI11" s="3" t="s">
        <v>24</v>
      </c>
      <c r="AJ11" s="3" t="s">
        <v>24</v>
      </c>
      <c r="AK11" s="3" t="s">
        <v>24</v>
      </c>
      <c r="AL11" s="3">
        <v>1</v>
      </c>
      <c r="AM11" s="3" t="s">
        <v>24</v>
      </c>
      <c r="AN11" s="3" t="s">
        <v>24</v>
      </c>
      <c r="AO11" s="3" t="s">
        <v>24</v>
      </c>
      <c r="AP11" s="3" t="s">
        <v>24</v>
      </c>
      <c r="AQ11" s="3" t="s">
        <v>24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>
      <c r="A12" s="33">
        <v>8</v>
      </c>
      <c r="B12" s="34" t="s">
        <v>122</v>
      </c>
      <c r="C12" s="34" t="s">
        <v>95</v>
      </c>
      <c r="D12" s="37">
        <f t="shared" si="0"/>
        <v>5.8333333333333339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4">
        <v>4</v>
      </c>
      <c r="Q12" s="4" t="s">
        <v>24</v>
      </c>
      <c r="R12" s="4">
        <v>4</v>
      </c>
      <c r="S12" s="5"/>
      <c r="T12" s="2" t="s">
        <v>24</v>
      </c>
      <c r="U12" s="2" t="s">
        <v>24</v>
      </c>
      <c r="V12" s="5" t="s">
        <v>24</v>
      </c>
      <c r="W12" s="6" t="s">
        <v>24</v>
      </c>
      <c r="X12" s="2" t="s">
        <v>24</v>
      </c>
      <c r="Y12" s="6" t="s">
        <v>24</v>
      </c>
      <c r="Z12" s="6" t="s">
        <v>24</v>
      </c>
      <c r="AA12" s="2" t="s">
        <v>24</v>
      </c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1"/>
      <c r="AS12" s="1">
        <v>4</v>
      </c>
      <c r="AT12" s="1"/>
      <c r="AU12" s="1"/>
      <c r="AV12" s="1"/>
      <c r="AW12" s="1"/>
      <c r="AX12" s="1"/>
      <c r="AY12" s="1"/>
      <c r="AZ12" s="1"/>
      <c r="BA12" s="1"/>
    </row>
    <row r="13" spans="1:53">
      <c r="A13" s="33">
        <v>9</v>
      </c>
      <c r="B13" s="34" t="s">
        <v>83</v>
      </c>
      <c r="C13" s="34" t="s">
        <v>95</v>
      </c>
      <c r="D13" s="37">
        <f t="shared" si="0"/>
        <v>5.3333333333333339</v>
      </c>
      <c r="E13" s="9"/>
      <c r="F13" s="9">
        <v>6</v>
      </c>
      <c r="G13" s="9"/>
      <c r="H13" s="9">
        <v>0</v>
      </c>
      <c r="I13" s="9"/>
      <c r="J13" s="9"/>
      <c r="K13" s="9"/>
      <c r="L13" s="9"/>
      <c r="M13" s="9"/>
      <c r="N13" s="9"/>
      <c r="O13" s="9">
        <v>6</v>
      </c>
      <c r="P13" s="4">
        <v>5</v>
      </c>
      <c r="Q13" s="4">
        <v>5</v>
      </c>
      <c r="R13" s="4">
        <v>5</v>
      </c>
      <c r="S13" s="5"/>
      <c r="T13" s="2" t="s">
        <v>24</v>
      </c>
      <c r="U13" s="2">
        <v>5</v>
      </c>
      <c r="V13" s="5" t="s">
        <v>24</v>
      </c>
      <c r="W13" s="6" t="s">
        <v>24</v>
      </c>
      <c r="X13" s="2" t="s">
        <v>24</v>
      </c>
      <c r="Y13" s="6">
        <v>5</v>
      </c>
      <c r="Z13" s="6" t="s">
        <v>24</v>
      </c>
      <c r="AA13" s="2" t="s">
        <v>24</v>
      </c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1"/>
      <c r="AS13" s="1"/>
      <c r="AT13" s="1"/>
      <c r="AU13" s="1"/>
      <c r="AV13" s="1">
        <v>5</v>
      </c>
      <c r="AW13" s="1"/>
      <c r="AX13" s="1"/>
      <c r="AY13" s="1"/>
      <c r="AZ13" s="1"/>
      <c r="BA13" s="1"/>
    </row>
    <row r="14" spans="1:53">
      <c r="A14" s="33">
        <v>10</v>
      </c>
      <c r="B14" s="34" t="s">
        <v>43</v>
      </c>
      <c r="C14" s="34" t="s">
        <v>95</v>
      </c>
      <c r="D14" s="37">
        <f t="shared" si="0"/>
        <v>6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4"/>
      <c r="Q14" s="4"/>
      <c r="R14" s="4"/>
      <c r="S14" s="5"/>
      <c r="T14" s="2"/>
      <c r="U14" s="2"/>
      <c r="V14" s="5"/>
      <c r="W14" s="6"/>
      <c r="X14" s="2"/>
      <c r="Y14" s="6"/>
      <c r="Z14" s="6"/>
      <c r="AA14" s="2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1"/>
      <c r="AS14" s="1"/>
      <c r="AT14" s="1"/>
      <c r="AU14" s="1"/>
      <c r="AV14" s="1"/>
      <c r="AW14" s="1"/>
      <c r="AX14" s="1">
        <v>5</v>
      </c>
      <c r="AY14" s="1"/>
      <c r="AZ14" s="1"/>
      <c r="BA14" s="1"/>
    </row>
    <row r="15" spans="1:53">
      <c r="A15" s="33">
        <v>11</v>
      </c>
      <c r="B15" s="34" t="s">
        <v>28</v>
      </c>
      <c r="C15" s="34" t="s">
        <v>94</v>
      </c>
      <c r="D15" s="37">
        <f t="shared" si="0"/>
        <v>2.5833333333333335</v>
      </c>
      <c r="E15" s="9">
        <v>3</v>
      </c>
      <c r="F15" s="9">
        <v>3</v>
      </c>
      <c r="G15" s="9">
        <v>3</v>
      </c>
      <c r="H15" s="9">
        <v>3</v>
      </c>
      <c r="I15" s="9">
        <v>3</v>
      </c>
      <c r="J15" s="9">
        <v>3</v>
      </c>
      <c r="K15" s="9">
        <v>3</v>
      </c>
      <c r="L15" s="9"/>
      <c r="M15" s="9"/>
      <c r="N15" s="9">
        <v>3</v>
      </c>
      <c r="O15" s="9">
        <v>3</v>
      </c>
      <c r="P15" s="4">
        <v>2</v>
      </c>
      <c r="Q15" s="4">
        <v>2</v>
      </c>
      <c r="R15" s="4">
        <v>2</v>
      </c>
      <c r="S15" s="5">
        <v>2</v>
      </c>
      <c r="T15" s="2">
        <v>2</v>
      </c>
      <c r="U15" s="2">
        <v>2</v>
      </c>
      <c r="V15" s="5">
        <v>2</v>
      </c>
      <c r="W15" s="6">
        <v>2</v>
      </c>
      <c r="X15" s="2">
        <v>2</v>
      </c>
      <c r="Y15" s="6">
        <v>2</v>
      </c>
      <c r="Z15" s="6">
        <v>2</v>
      </c>
      <c r="AA15" s="2">
        <v>1</v>
      </c>
      <c r="AB15" s="3">
        <v>2</v>
      </c>
      <c r="AC15" s="3">
        <v>2</v>
      </c>
      <c r="AD15" s="3">
        <v>2</v>
      </c>
      <c r="AE15" s="3">
        <v>2</v>
      </c>
      <c r="AF15" s="3">
        <v>2</v>
      </c>
      <c r="AG15" s="3">
        <v>2</v>
      </c>
      <c r="AH15" s="3">
        <v>2</v>
      </c>
      <c r="AI15" s="3">
        <v>2</v>
      </c>
      <c r="AJ15" s="3" t="s">
        <v>24</v>
      </c>
      <c r="AK15" s="3">
        <v>2</v>
      </c>
      <c r="AL15" s="3">
        <v>2</v>
      </c>
      <c r="AM15" s="3">
        <v>2</v>
      </c>
      <c r="AN15" s="3">
        <v>2</v>
      </c>
      <c r="AO15" s="3" t="s">
        <v>24</v>
      </c>
      <c r="AP15" s="3" t="s">
        <v>24</v>
      </c>
      <c r="AQ15" s="3">
        <v>1</v>
      </c>
      <c r="AR15" s="1">
        <v>2</v>
      </c>
      <c r="AS15" s="1">
        <v>2</v>
      </c>
      <c r="AT15" s="1"/>
      <c r="AU15" s="1">
        <v>2</v>
      </c>
      <c r="AV15" s="1">
        <v>2</v>
      </c>
      <c r="AW15" s="1">
        <v>2</v>
      </c>
      <c r="AX15" s="1">
        <v>2</v>
      </c>
      <c r="AY15" s="1">
        <v>2</v>
      </c>
      <c r="AZ15" s="1">
        <v>2</v>
      </c>
      <c r="BA15" s="1"/>
    </row>
    <row r="16" spans="1:53">
      <c r="A16" s="33">
        <v>13</v>
      </c>
      <c r="B16" s="34" t="s">
        <v>112</v>
      </c>
      <c r="C16" s="34" t="s">
        <v>94</v>
      </c>
      <c r="D16" s="37">
        <f t="shared" si="0"/>
        <v>5.1666666666666661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4"/>
      <c r="Q16" s="4"/>
      <c r="R16" s="4"/>
      <c r="S16" s="5"/>
      <c r="T16" s="2"/>
      <c r="U16" s="2"/>
      <c r="V16" s="5"/>
      <c r="W16" s="6"/>
      <c r="X16" s="2"/>
      <c r="Y16" s="6"/>
      <c r="Z16" s="6"/>
      <c r="AA16" s="2"/>
      <c r="AB16" s="3">
        <v>3</v>
      </c>
      <c r="AC16" s="3">
        <v>3</v>
      </c>
      <c r="AD16" s="3" t="s">
        <v>24</v>
      </c>
      <c r="AE16" s="3">
        <v>3</v>
      </c>
      <c r="AF16" s="3">
        <v>3</v>
      </c>
      <c r="AG16" s="3">
        <v>3</v>
      </c>
      <c r="AH16" s="3" t="s">
        <v>24</v>
      </c>
      <c r="AI16" s="3" t="s">
        <v>24</v>
      </c>
      <c r="AJ16" s="3">
        <v>1</v>
      </c>
      <c r="AK16" s="3">
        <v>3</v>
      </c>
      <c r="AL16" s="3" t="s">
        <v>24</v>
      </c>
      <c r="AM16" s="3">
        <v>3</v>
      </c>
      <c r="AN16" s="3" t="s">
        <v>24</v>
      </c>
      <c r="AO16" s="3" t="s">
        <v>24</v>
      </c>
      <c r="AP16" s="3" t="s">
        <v>24</v>
      </c>
      <c r="AQ16" s="3" t="s">
        <v>24</v>
      </c>
      <c r="AR16" s="1"/>
      <c r="AS16" s="1"/>
      <c r="AT16" s="1"/>
      <c r="AU16" s="1">
        <v>3</v>
      </c>
      <c r="AV16" s="1">
        <v>3</v>
      </c>
      <c r="AW16" s="1"/>
      <c r="AX16" s="1"/>
      <c r="AY16" s="1">
        <v>3</v>
      </c>
      <c r="AZ16" s="1"/>
      <c r="BA16" s="1"/>
    </row>
    <row r="17" spans="1:53">
      <c r="A17" s="33">
        <v>14</v>
      </c>
      <c r="B17" s="34" t="s">
        <v>113</v>
      </c>
      <c r="C17" s="34" t="s">
        <v>94</v>
      </c>
      <c r="D17" s="37">
        <f t="shared" si="0"/>
        <v>4.1666666666666661</v>
      </c>
      <c r="E17" s="9">
        <v>3</v>
      </c>
      <c r="F17" s="9">
        <v>3</v>
      </c>
      <c r="G17" s="9">
        <v>3</v>
      </c>
      <c r="H17" s="9">
        <v>3</v>
      </c>
      <c r="I17" s="9">
        <v>3</v>
      </c>
      <c r="J17" s="9"/>
      <c r="K17" s="9">
        <v>3</v>
      </c>
      <c r="L17" s="9"/>
      <c r="M17" s="9"/>
      <c r="N17" s="9"/>
      <c r="O17" s="9">
        <v>3</v>
      </c>
      <c r="P17" s="4">
        <v>2</v>
      </c>
      <c r="Q17" s="4">
        <v>2</v>
      </c>
      <c r="R17" s="4">
        <v>2</v>
      </c>
      <c r="S17" s="5">
        <v>2</v>
      </c>
      <c r="T17" s="2">
        <v>2</v>
      </c>
      <c r="U17" s="2">
        <v>2</v>
      </c>
      <c r="V17" s="5">
        <v>2</v>
      </c>
      <c r="W17" s="6">
        <v>2</v>
      </c>
      <c r="X17" s="2" t="s">
        <v>24</v>
      </c>
      <c r="Y17" s="6" t="s">
        <v>24</v>
      </c>
      <c r="Z17" s="6">
        <v>2</v>
      </c>
      <c r="AA17" s="2">
        <v>2</v>
      </c>
      <c r="AB17" s="3" t="s">
        <v>24</v>
      </c>
      <c r="AC17" s="3">
        <v>2</v>
      </c>
      <c r="AD17" s="3">
        <v>2</v>
      </c>
      <c r="AE17" s="3" t="s">
        <v>24</v>
      </c>
      <c r="AF17" s="3" t="s">
        <v>24</v>
      </c>
      <c r="AG17" s="3">
        <v>2</v>
      </c>
      <c r="AH17" s="3" t="s">
        <v>24</v>
      </c>
      <c r="AI17" s="3" t="s">
        <v>24</v>
      </c>
      <c r="AJ17" s="3" t="s">
        <v>24</v>
      </c>
      <c r="AK17" s="3" t="s">
        <v>24</v>
      </c>
      <c r="AL17" s="3" t="s">
        <v>24</v>
      </c>
      <c r="AM17" s="3" t="s">
        <v>24</v>
      </c>
      <c r="AN17" s="3">
        <v>1</v>
      </c>
      <c r="AO17" s="3" t="s">
        <v>24</v>
      </c>
      <c r="AP17" s="3" t="s">
        <v>24</v>
      </c>
      <c r="AQ17" s="3" t="s">
        <v>24</v>
      </c>
      <c r="AR17" s="1"/>
      <c r="AS17" s="1"/>
      <c r="AT17" s="1">
        <v>2</v>
      </c>
      <c r="AU17" s="1"/>
      <c r="AV17" s="1"/>
      <c r="AW17" s="1">
        <v>2</v>
      </c>
      <c r="AX17" s="1"/>
      <c r="AY17" s="1"/>
      <c r="AZ17" s="1"/>
      <c r="BA17" s="1"/>
    </row>
    <row r="18" spans="1:53">
      <c r="A18" s="33">
        <v>15</v>
      </c>
      <c r="B18" s="34" t="s">
        <v>84</v>
      </c>
      <c r="C18" s="34" t="s">
        <v>94</v>
      </c>
      <c r="D18" s="37">
        <f t="shared" si="0"/>
        <v>5.5833333333333339</v>
      </c>
      <c r="E18" s="9"/>
      <c r="F18" s="9">
        <v>4</v>
      </c>
      <c r="G18" s="9"/>
      <c r="H18" s="9">
        <v>4</v>
      </c>
      <c r="I18" s="9">
        <v>4</v>
      </c>
      <c r="J18" s="9"/>
      <c r="K18" s="9"/>
      <c r="L18" s="9">
        <v>4</v>
      </c>
      <c r="M18" s="9"/>
      <c r="N18" s="9">
        <v>1</v>
      </c>
      <c r="O18" s="9">
        <v>4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3" t="str">
        <f t="shared" ref="AB18" si="7">IF(AO18&gt;1,$AC18,IF(AO18=1,0,""))</f>
        <v/>
      </c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1" t="str">
        <f t="shared" ref="AR18:BA18" si="8">IF(AE18&gt;1,$AC18,IF(AE18=1,0,""))</f>
        <v/>
      </c>
      <c r="AS18" s="1" t="str">
        <f t="shared" si="8"/>
        <v/>
      </c>
      <c r="AT18" s="1" t="str">
        <f t="shared" si="8"/>
        <v/>
      </c>
      <c r="AU18" s="1" t="str">
        <f t="shared" si="8"/>
        <v/>
      </c>
      <c r="AV18" s="1" t="str">
        <f t="shared" si="8"/>
        <v/>
      </c>
      <c r="AW18" s="1" t="str">
        <f t="shared" si="8"/>
        <v/>
      </c>
      <c r="AX18" s="1" t="str">
        <f t="shared" si="8"/>
        <v/>
      </c>
      <c r="AY18" s="1" t="str">
        <f t="shared" si="8"/>
        <v/>
      </c>
      <c r="AZ18" s="1" t="str">
        <f t="shared" si="8"/>
        <v/>
      </c>
      <c r="BA18" s="1" t="str">
        <f t="shared" si="8"/>
        <v/>
      </c>
    </row>
    <row r="19" spans="1:53">
      <c r="A19" s="33">
        <v>16</v>
      </c>
      <c r="B19" s="34" t="s">
        <v>29</v>
      </c>
      <c r="C19" s="34" t="s">
        <v>94</v>
      </c>
      <c r="D19" s="37">
        <f t="shared" si="0"/>
        <v>5.5</v>
      </c>
      <c r="E19" s="9">
        <v>3</v>
      </c>
      <c r="F19" s="9">
        <v>3</v>
      </c>
      <c r="G19" s="9"/>
      <c r="H19" s="9"/>
      <c r="I19" s="9"/>
      <c r="J19" s="9"/>
      <c r="K19" s="9"/>
      <c r="L19" s="9"/>
      <c r="M19" s="9"/>
      <c r="N19" s="9"/>
      <c r="O19" s="9">
        <v>3</v>
      </c>
      <c r="P19" s="8">
        <v>2</v>
      </c>
      <c r="Q19" s="8">
        <v>2</v>
      </c>
      <c r="R19" s="8" t="s">
        <v>24</v>
      </c>
      <c r="S19" s="8">
        <v>2</v>
      </c>
      <c r="T19" s="8" t="s">
        <v>24</v>
      </c>
      <c r="U19" s="8" t="s">
        <v>24</v>
      </c>
      <c r="V19" s="8" t="s">
        <v>24</v>
      </c>
      <c r="W19" s="8" t="s">
        <v>24</v>
      </c>
      <c r="X19" s="8" t="s">
        <v>24</v>
      </c>
      <c r="Y19" s="8" t="s">
        <v>24</v>
      </c>
      <c r="Z19" s="8" t="s">
        <v>24</v>
      </c>
      <c r="AA19" s="8" t="s">
        <v>24</v>
      </c>
      <c r="AB19" s="3" t="s">
        <v>24</v>
      </c>
      <c r="AC19" s="3" t="s">
        <v>24</v>
      </c>
      <c r="AD19" s="3" t="s">
        <v>24</v>
      </c>
      <c r="AE19" s="3">
        <v>2</v>
      </c>
      <c r="AF19" s="3" t="s">
        <v>24</v>
      </c>
      <c r="AG19" s="3" t="s">
        <v>24</v>
      </c>
      <c r="AH19" s="3" t="s">
        <v>24</v>
      </c>
      <c r="AI19" s="3" t="s">
        <v>24</v>
      </c>
      <c r="AJ19" s="3" t="s">
        <v>24</v>
      </c>
      <c r="AK19" s="3" t="s">
        <v>24</v>
      </c>
      <c r="AL19" s="3" t="s">
        <v>24</v>
      </c>
      <c r="AM19" s="3" t="s">
        <v>24</v>
      </c>
      <c r="AN19" s="3" t="s">
        <v>24</v>
      </c>
      <c r="AO19" s="3" t="s">
        <v>24</v>
      </c>
      <c r="AP19" s="3" t="s">
        <v>24</v>
      </c>
      <c r="AQ19" s="3" t="s">
        <v>24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>
      <c r="A20" s="33">
        <v>17</v>
      </c>
      <c r="B20" s="34" t="s">
        <v>85</v>
      </c>
      <c r="C20" s="34" t="s">
        <v>94</v>
      </c>
      <c r="D20" s="37">
        <f t="shared" si="0"/>
        <v>5.6666666666666661</v>
      </c>
      <c r="E20" s="9"/>
      <c r="F20" s="9">
        <v>3</v>
      </c>
      <c r="G20" s="9"/>
      <c r="H20" s="9"/>
      <c r="I20" s="9"/>
      <c r="J20" s="9"/>
      <c r="K20" s="9"/>
      <c r="L20" s="9"/>
      <c r="M20" s="9"/>
      <c r="N20" s="9"/>
      <c r="O20" s="9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3">
        <v>3</v>
      </c>
      <c r="AC20" s="3">
        <v>3</v>
      </c>
      <c r="AD20" s="3">
        <v>3</v>
      </c>
      <c r="AE20" s="3" t="s">
        <v>24</v>
      </c>
      <c r="AF20" s="3" t="s">
        <v>24</v>
      </c>
      <c r="AG20" s="3" t="s">
        <v>24</v>
      </c>
      <c r="AH20" s="3" t="s">
        <v>24</v>
      </c>
      <c r="AI20" s="3" t="s">
        <v>24</v>
      </c>
      <c r="AJ20" s="3" t="s">
        <v>24</v>
      </c>
      <c r="AK20" s="3" t="s">
        <v>24</v>
      </c>
      <c r="AL20" s="7" t="s">
        <v>24</v>
      </c>
      <c r="AM20" s="7" t="s">
        <v>24</v>
      </c>
      <c r="AN20" s="7" t="s">
        <v>24</v>
      </c>
      <c r="AO20" s="7" t="s">
        <v>24</v>
      </c>
      <c r="AP20" s="7" t="s">
        <v>24</v>
      </c>
      <c r="AQ20" s="7" t="s">
        <v>24</v>
      </c>
      <c r="AR20" s="1"/>
      <c r="AS20" s="1">
        <v>3</v>
      </c>
      <c r="AT20" s="1"/>
      <c r="AU20" s="1"/>
      <c r="AV20" s="1"/>
      <c r="AW20" s="1"/>
      <c r="AX20" s="1"/>
      <c r="AY20" s="1"/>
      <c r="AZ20" s="1"/>
      <c r="BA20" s="1"/>
    </row>
    <row r="21" spans="1:53">
      <c r="A21" s="33">
        <v>18</v>
      </c>
      <c r="B21" s="34" t="s">
        <v>86</v>
      </c>
      <c r="C21" s="34" t="s">
        <v>94</v>
      </c>
      <c r="D21" s="37">
        <f t="shared" si="0"/>
        <v>3.166666666666667</v>
      </c>
      <c r="E21" s="9">
        <v>3</v>
      </c>
      <c r="F21" s="9">
        <v>3</v>
      </c>
      <c r="G21" s="9"/>
      <c r="H21" s="9">
        <v>3</v>
      </c>
      <c r="I21" s="9">
        <v>3</v>
      </c>
      <c r="J21" s="9">
        <v>3</v>
      </c>
      <c r="K21" s="9">
        <v>3</v>
      </c>
      <c r="L21" s="9">
        <v>3</v>
      </c>
      <c r="M21" s="9"/>
      <c r="N21" s="9">
        <v>3</v>
      </c>
      <c r="O21" s="9">
        <v>3</v>
      </c>
      <c r="P21" s="8">
        <v>2</v>
      </c>
      <c r="Q21" s="8">
        <v>2</v>
      </c>
      <c r="R21" s="8">
        <v>2</v>
      </c>
      <c r="S21" s="8"/>
      <c r="T21" s="8">
        <v>2</v>
      </c>
      <c r="U21" s="8">
        <v>2</v>
      </c>
      <c r="V21" s="8">
        <v>2</v>
      </c>
      <c r="W21" s="8">
        <v>2</v>
      </c>
      <c r="X21" s="8">
        <v>2</v>
      </c>
      <c r="Y21" s="8" t="s">
        <v>24</v>
      </c>
      <c r="Z21" s="8" t="s">
        <v>24</v>
      </c>
      <c r="AA21" s="8" t="s">
        <v>24</v>
      </c>
      <c r="AB21" s="3">
        <v>2</v>
      </c>
      <c r="AC21" s="3">
        <v>2</v>
      </c>
      <c r="AD21" s="3">
        <v>2</v>
      </c>
      <c r="AE21" s="3">
        <v>2</v>
      </c>
      <c r="AF21" s="3">
        <v>2</v>
      </c>
      <c r="AG21" s="3">
        <v>2</v>
      </c>
      <c r="AH21" s="3" t="s">
        <v>24</v>
      </c>
      <c r="AI21" s="3" t="s">
        <v>24</v>
      </c>
      <c r="AJ21" s="3">
        <v>2</v>
      </c>
      <c r="AK21" s="3" t="s">
        <v>24</v>
      </c>
      <c r="AL21" s="3" t="s">
        <v>24</v>
      </c>
      <c r="AM21" s="3" t="s">
        <v>24</v>
      </c>
      <c r="AN21" s="3" t="s">
        <v>24</v>
      </c>
      <c r="AO21" s="3">
        <v>1</v>
      </c>
      <c r="AP21" s="3" t="s">
        <v>24</v>
      </c>
      <c r="AQ21" s="3" t="s">
        <v>24</v>
      </c>
      <c r="AR21" s="1">
        <f t="shared" ref="AR21:BA21" si="9">IF(AE21&gt;1,$AC21,IF(AE21=1,0,""))</f>
        <v>2</v>
      </c>
      <c r="AS21" s="1">
        <f t="shared" si="9"/>
        <v>2</v>
      </c>
      <c r="AT21" s="1">
        <f t="shared" si="9"/>
        <v>2</v>
      </c>
      <c r="AU21" s="1">
        <f t="shared" si="9"/>
        <v>2</v>
      </c>
      <c r="AV21" s="1">
        <f t="shared" si="9"/>
        <v>2</v>
      </c>
      <c r="AW21" s="1">
        <f t="shared" si="9"/>
        <v>2</v>
      </c>
      <c r="AX21" s="1">
        <f t="shared" si="9"/>
        <v>2</v>
      </c>
      <c r="AY21" s="1">
        <f t="shared" si="9"/>
        <v>2</v>
      </c>
      <c r="AZ21" s="1">
        <f t="shared" si="9"/>
        <v>2</v>
      </c>
      <c r="BA21" s="1">
        <f t="shared" si="9"/>
        <v>2</v>
      </c>
    </row>
    <row r="22" spans="1:53">
      <c r="A22" s="33">
        <v>19</v>
      </c>
      <c r="B22" s="34" t="s">
        <v>117</v>
      </c>
      <c r="C22" s="34" t="s">
        <v>94</v>
      </c>
      <c r="D22" s="37">
        <f t="shared" si="0"/>
        <v>5.6666666666666661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3">
        <v>4</v>
      </c>
      <c r="AC22" s="3" t="s">
        <v>24</v>
      </c>
      <c r="AD22" s="3" t="s">
        <v>24</v>
      </c>
      <c r="AE22" s="3">
        <v>4</v>
      </c>
      <c r="AF22" s="3">
        <v>4</v>
      </c>
      <c r="AG22" s="3" t="s">
        <v>24</v>
      </c>
      <c r="AH22" s="3" t="s">
        <v>24</v>
      </c>
      <c r="AI22" s="3" t="s">
        <v>24</v>
      </c>
      <c r="AJ22" s="3" t="s">
        <v>24</v>
      </c>
      <c r="AK22" s="3" t="s">
        <v>24</v>
      </c>
      <c r="AL22" s="3" t="s">
        <v>24</v>
      </c>
      <c r="AM22" s="3" t="s">
        <v>24</v>
      </c>
      <c r="AN22" s="3" t="s">
        <v>24</v>
      </c>
      <c r="AO22" s="3" t="s">
        <v>24</v>
      </c>
      <c r="AP22" s="3" t="s">
        <v>24</v>
      </c>
      <c r="AQ22" s="3" t="s">
        <v>24</v>
      </c>
      <c r="AR22" s="1">
        <v>4</v>
      </c>
      <c r="AS22" s="1"/>
      <c r="AT22" s="1"/>
      <c r="AU22" s="1"/>
      <c r="AV22" s="1"/>
      <c r="AW22" s="1"/>
      <c r="AX22" s="1">
        <v>4</v>
      </c>
      <c r="AY22" s="1"/>
      <c r="AZ22" s="1"/>
      <c r="BA22" s="1"/>
    </row>
    <row r="23" spans="1:53">
      <c r="A23" s="33">
        <v>21</v>
      </c>
      <c r="B23" s="34" t="s">
        <v>87</v>
      </c>
      <c r="C23" s="34" t="s">
        <v>94</v>
      </c>
      <c r="D23" s="37">
        <f t="shared" si="0"/>
        <v>4.9166666666666661</v>
      </c>
      <c r="E23" s="9">
        <v>3</v>
      </c>
      <c r="F23" s="9">
        <v>3</v>
      </c>
      <c r="G23" s="9">
        <v>3</v>
      </c>
      <c r="H23" s="9" t="s">
        <v>24</v>
      </c>
      <c r="I23" s="9" t="s">
        <v>24</v>
      </c>
      <c r="J23" s="9" t="s">
        <v>24</v>
      </c>
      <c r="K23" s="9">
        <v>3</v>
      </c>
      <c r="L23" s="9">
        <v>3</v>
      </c>
      <c r="M23" s="9" t="s">
        <v>24</v>
      </c>
      <c r="N23" s="9" t="s">
        <v>24</v>
      </c>
      <c r="O23" s="9">
        <v>3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3">
        <v>3</v>
      </c>
      <c r="AC23" s="3">
        <v>3</v>
      </c>
      <c r="AD23" s="3" t="s">
        <v>24</v>
      </c>
      <c r="AE23" s="3">
        <v>3</v>
      </c>
      <c r="AF23" s="3">
        <v>2</v>
      </c>
      <c r="AG23" s="3" t="s">
        <v>24</v>
      </c>
      <c r="AH23" s="3" t="s">
        <v>24</v>
      </c>
      <c r="AI23" s="3" t="s">
        <v>24</v>
      </c>
      <c r="AJ23" s="3" t="s">
        <v>24</v>
      </c>
      <c r="AK23" s="3">
        <v>3</v>
      </c>
      <c r="AL23" s="3">
        <v>3</v>
      </c>
      <c r="AM23" s="3">
        <v>3</v>
      </c>
      <c r="AN23" s="3" t="s">
        <v>24</v>
      </c>
      <c r="AO23" s="3" t="s">
        <v>24</v>
      </c>
      <c r="AP23" s="3" t="s">
        <v>24</v>
      </c>
      <c r="AQ23" s="3" t="s">
        <v>24</v>
      </c>
      <c r="AR23" s="1">
        <v>3</v>
      </c>
      <c r="AS23" s="1"/>
      <c r="AT23" s="1"/>
      <c r="AU23" s="1"/>
      <c r="AV23" s="1"/>
      <c r="AW23" s="1"/>
      <c r="AX23" s="1"/>
      <c r="AY23" s="1"/>
      <c r="AZ23" s="1"/>
      <c r="BA23" s="1"/>
    </row>
    <row r="24" spans="1:53">
      <c r="A24" s="33">
        <v>20</v>
      </c>
      <c r="B24" s="34" t="s">
        <v>118</v>
      </c>
      <c r="C24" s="34" t="s">
        <v>94</v>
      </c>
      <c r="D24" s="37">
        <f t="shared" si="0"/>
        <v>4.5833333333333339</v>
      </c>
      <c r="E24" s="9">
        <v>4</v>
      </c>
      <c r="F24" s="9">
        <v>4</v>
      </c>
      <c r="G24" s="9" t="s">
        <v>24</v>
      </c>
      <c r="H24" s="9">
        <v>4</v>
      </c>
      <c r="I24" s="9" t="s">
        <v>24</v>
      </c>
      <c r="J24" s="9" t="s">
        <v>24</v>
      </c>
      <c r="K24" s="9" t="s">
        <v>24</v>
      </c>
      <c r="L24" s="9">
        <v>4</v>
      </c>
      <c r="M24" s="9" t="s">
        <v>24</v>
      </c>
      <c r="N24" s="9" t="s">
        <v>24</v>
      </c>
      <c r="O24" s="9">
        <v>4</v>
      </c>
      <c r="P24" s="8">
        <v>3</v>
      </c>
      <c r="Q24" s="8">
        <v>3</v>
      </c>
      <c r="R24" s="8">
        <v>3</v>
      </c>
      <c r="S24" s="8">
        <v>3</v>
      </c>
      <c r="T24" s="8" t="s">
        <v>24</v>
      </c>
      <c r="U24" s="8" t="s">
        <v>24</v>
      </c>
      <c r="V24" s="8">
        <v>3</v>
      </c>
      <c r="W24" s="8">
        <v>3</v>
      </c>
      <c r="X24" s="8">
        <v>3</v>
      </c>
      <c r="Y24" s="8" t="s">
        <v>24</v>
      </c>
      <c r="Z24" s="8" t="s">
        <v>24</v>
      </c>
      <c r="AA24" s="8" t="s">
        <v>24</v>
      </c>
      <c r="AB24" s="3">
        <v>3</v>
      </c>
      <c r="AC24" s="3">
        <v>3</v>
      </c>
      <c r="AD24" s="3" t="s">
        <v>24</v>
      </c>
      <c r="AE24" s="3" t="s">
        <v>24</v>
      </c>
      <c r="AF24" s="3" t="s">
        <v>24</v>
      </c>
      <c r="AG24" s="3" t="s">
        <v>24</v>
      </c>
      <c r="AH24" s="3" t="s">
        <v>24</v>
      </c>
      <c r="AI24" s="3" t="s">
        <v>24</v>
      </c>
      <c r="AJ24" s="3" t="s">
        <v>24</v>
      </c>
      <c r="AK24" s="3" t="s">
        <v>24</v>
      </c>
      <c r="AL24" s="3" t="s">
        <v>24</v>
      </c>
      <c r="AM24" s="3" t="s">
        <v>24</v>
      </c>
      <c r="AN24" s="3" t="s">
        <v>24</v>
      </c>
      <c r="AO24" s="3" t="s">
        <v>24</v>
      </c>
      <c r="AP24" s="3" t="s">
        <v>24</v>
      </c>
      <c r="AQ24" s="3" t="s">
        <v>24</v>
      </c>
      <c r="AR24" s="1"/>
      <c r="AS24" s="1">
        <v>3</v>
      </c>
      <c r="AT24" s="1">
        <v>3</v>
      </c>
      <c r="AU24" s="1">
        <v>3</v>
      </c>
      <c r="AV24" s="1"/>
      <c r="AW24" s="1">
        <v>3</v>
      </c>
      <c r="AX24" s="1"/>
      <c r="AY24" s="1"/>
      <c r="AZ24" s="1"/>
      <c r="BA24" s="1"/>
    </row>
    <row r="25" spans="1:53">
      <c r="A25" s="33">
        <v>23</v>
      </c>
      <c r="B25" s="34" t="s">
        <v>30</v>
      </c>
      <c r="C25" s="34" t="s">
        <v>94</v>
      </c>
      <c r="D25" s="37">
        <f t="shared" si="0"/>
        <v>3.916666666666667</v>
      </c>
      <c r="E25" s="9">
        <v>3</v>
      </c>
      <c r="F25" s="9">
        <v>3</v>
      </c>
      <c r="G25" s="9" t="s">
        <v>24</v>
      </c>
      <c r="H25" s="9">
        <v>3</v>
      </c>
      <c r="I25" s="9">
        <v>3</v>
      </c>
      <c r="J25" s="9" t="s">
        <v>24</v>
      </c>
      <c r="K25" s="9">
        <v>3</v>
      </c>
      <c r="L25" s="9" t="s">
        <v>24</v>
      </c>
      <c r="M25" s="9" t="s">
        <v>24</v>
      </c>
      <c r="N25" s="9" t="s">
        <v>24</v>
      </c>
      <c r="O25" s="9">
        <v>3</v>
      </c>
      <c r="P25" s="8">
        <v>2</v>
      </c>
      <c r="Q25" s="8">
        <v>2</v>
      </c>
      <c r="R25" s="8">
        <v>2</v>
      </c>
      <c r="S25" s="8">
        <v>2</v>
      </c>
      <c r="T25" s="8" t="s">
        <v>24</v>
      </c>
      <c r="U25" s="8">
        <v>2</v>
      </c>
      <c r="V25" s="8">
        <v>2</v>
      </c>
      <c r="W25" s="8">
        <v>2</v>
      </c>
      <c r="X25" s="8" t="s">
        <v>24</v>
      </c>
      <c r="Y25" s="8" t="s">
        <v>24</v>
      </c>
      <c r="Z25" s="8" t="s">
        <v>24</v>
      </c>
      <c r="AA25" s="8" t="s">
        <v>24</v>
      </c>
      <c r="AB25" s="3">
        <v>2</v>
      </c>
      <c r="AC25" s="3">
        <v>2</v>
      </c>
      <c r="AD25" s="3">
        <v>2</v>
      </c>
      <c r="AE25" s="3" t="s">
        <v>24</v>
      </c>
      <c r="AF25" s="3">
        <v>2</v>
      </c>
      <c r="AG25" s="3">
        <v>2</v>
      </c>
      <c r="AH25" s="3">
        <v>1</v>
      </c>
      <c r="AI25" s="3" t="s">
        <v>24</v>
      </c>
      <c r="AJ25" s="3" t="s">
        <v>24</v>
      </c>
      <c r="AK25" s="3">
        <v>2</v>
      </c>
      <c r="AL25" s="3">
        <v>2</v>
      </c>
      <c r="AM25" s="3" t="s">
        <v>24</v>
      </c>
      <c r="AN25" s="3" t="s">
        <v>24</v>
      </c>
      <c r="AO25" s="3" t="s">
        <v>24</v>
      </c>
      <c r="AP25" s="3" t="s">
        <v>24</v>
      </c>
      <c r="AQ25" s="3" t="s">
        <v>24</v>
      </c>
      <c r="AR25" s="1">
        <v>2</v>
      </c>
      <c r="AS25" s="1"/>
      <c r="AT25" s="1">
        <v>2</v>
      </c>
      <c r="AU25" s="1">
        <v>2</v>
      </c>
      <c r="AV25" s="1"/>
      <c r="AW25" s="1"/>
      <c r="AX25" s="1"/>
      <c r="AY25" s="1">
        <v>1</v>
      </c>
      <c r="AZ25" s="1"/>
      <c r="BA25" s="1">
        <v>1</v>
      </c>
    </row>
    <row r="26" spans="1:53">
      <c r="A26" s="33">
        <v>22</v>
      </c>
      <c r="B26" s="34" t="s">
        <v>119</v>
      </c>
      <c r="C26" s="34" t="s">
        <v>94</v>
      </c>
      <c r="D26" s="37">
        <f t="shared" si="0"/>
        <v>3.833333333333333</v>
      </c>
      <c r="E26" s="9">
        <v>3</v>
      </c>
      <c r="F26" s="9">
        <v>3</v>
      </c>
      <c r="G26" s="9" t="s">
        <v>24</v>
      </c>
      <c r="H26" s="9" t="s">
        <v>24</v>
      </c>
      <c r="I26" s="9">
        <v>1</v>
      </c>
      <c r="J26" s="9" t="s">
        <v>24</v>
      </c>
      <c r="K26" s="9">
        <v>3</v>
      </c>
      <c r="L26" s="9">
        <v>3</v>
      </c>
      <c r="M26" s="9">
        <v>3</v>
      </c>
      <c r="N26" s="9">
        <v>3</v>
      </c>
      <c r="O26" s="9">
        <v>3</v>
      </c>
      <c r="P26" s="8">
        <v>3</v>
      </c>
      <c r="Q26" s="8">
        <v>3</v>
      </c>
      <c r="R26" s="8">
        <v>3</v>
      </c>
      <c r="S26" s="8">
        <v>3</v>
      </c>
      <c r="T26" s="8">
        <v>3</v>
      </c>
      <c r="U26" s="8">
        <v>3</v>
      </c>
      <c r="V26" s="8">
        <v>3</v>
      </c>
      <c r="W26" s="8">
        <v>3</v>
      </c>
      <c r="X26" s="8" t="s">
        <v>24</v>
      </c>
      <c r="Y26" s="8" t="s">
        <v>24</v>
      </c>
      <c r="Z26" s="8" t="s">
        <v>24</v>
      </c>
      <c r="AA26" s="8" t="s">
        <v>24</v>
      </c>
      <c r="AB26" s="3">
        <v>3</v>
      </c>
      <c r="AC26" s="3">
        <v>3</v>
      </c>
      <c r="AD26" s="3">
        <v>3</v>
      </c>
      <c r="AE26" s="3">
        <v>3</v>
      </c>
      <c r="AF26" s="3" t="s">
        <v>24</v>
      </c>
      <c r="AG26" s="3" t="s">
        <v>24</v>
      </c>
      <c r="AH26" s="3" t="s">
        <v>24</v>
      </c>
      <c r="AI26" s="3" t="s">
        <v>24</v>
      </c>
      <c r="AJ26" s="3" t="s">
        <v>24</v>
      </c>
      <c r="AK26" s="3" t="s">
        <v>24</v>
      </c>
      <c r="AL26" s="3" t="s">
        <v>24</v>
      </c>
      <c r="AM26" s="3" t="s">
        <v>24</v>
      </c>
      <c r="AN26" s="3" t="s">
        <v>24</v>
      </c>
      <c r="AO26" s="3" t="s">
        <v>24</v>
      </c>
      <c r="AP26" s="3" t="s">
        <v>24</v>
      </c>
      <c r="AQ26" s="3" t="s">
        <v>24</v>
      </c>
      <c r="AR26" s="1">
        <v>3</v>
      </c>
      <c r="AS26" s="1">
        <v>3</v>
      </c>
      <c r="AT26" s="1">
        <v>3</v>
      </c>
      <c r="AU26" s="1">
        <v>3</v>
      </c>
      <c r="AV26" s="1">
        <v>3</v>
      </c>
      <c r="AW26" s="1">
        <v>3</v>
      </c>
      <c r="AX26" s="1"/>
      <c r="AY26" s="1"/>
      <c r="AZ26" s="1"/>
      <c r="BA26" s="1">
        <v>1</v>
      </c>
    </row>
    <row r="27" spans="1:53">
      <c r="A27" s="33">
        <v>12</v>
      </c>
      <c r="B27" s="34" t="s">
        <v>88</v>
      </c>
      <c r="C27" s="34" t="s">
        <v>94</v>
      </c>
      <c r="D27" s="37">
        <f t="shared" si="0"/>
        <v>4.9166666666666661</v>
      </c>
      <c r="E27" s="9">
        <v>3</v>
      </c>
      <c r="F27" s="9">
        <v>3</v>
      </c>
      <c r="G27" s="9" t="s">
        <v>24</v>
      </c>
      <c r="H27" s="9" t="s">
        <v>24</v>
      </c>
      <c r="I27" s="9" t="s">
        <v>24</v>
      </c>
      <c r="J27" s="9" t="s">
        <v>24</v>
      </c>
      <c r="K27" s="9" t="s">
        <v>24</v>
      </c>
      <c r="L27" s="9" t="s">
        <v>24</v>
      </c>
      <c r="M27" s="9" t="s">
        <v>24</v>
      </c>
      <c r="N27" s="9" t="s">
        <v>24</v>
      </c>
      <c r="O27" s="9">
        <v>3</v>
      </c>
      <c r="P27" s="4">
        <v>2</v>
      </c>
      <c r="Q27" s="4" t="s">
        <v>24</v>
      </c>
      <c r="R27" s="4" t="s">
        <v>24</v>
      </c>
      <c r="S27" s="5"/>
      <c r="T27" s="2" t="s">
        <v>24</v>
      </c>
      <c r="U27" s="2">
        <v>2</v>
      </c>
      <c r="V27" s="5">
        <v>2</v>
      </c>
      <c r="W27" s="6" t="s">
        <v>24</v>
      </c>
      <c r="X27" s="2" t="s">
        <v>24</v>
      </c>
      <c r="Y27" s="6" t="s">
        <v>24</v>
      </c>
      <c r="Z27" s="6" t="s">
        <v>24</v>
      </c>
      <c r="AA27" s="2" t="s">
        <v>24</v>
      </c>
      <c r="AB27" s="3">
        <v>2</v>
      </c>
      <c r="AC27" s="3">
        <v>2</v>
      </c>
      <c r="AD27" s="3">
        <v>1</v>
      </c>
      <c r="AE27" s="3">
        <v>2</v>
      </c>
      <c r="AF27" s="3" t="s">
        <v>24</v>
      </c>
      <c r="AG27" s="3" t="s">
        <v>24</v>
      </c>
      <c r="AH27" s="3" t="s">
        <v>24</v>
      </c>
      <c r="AI27" s="3" t="s">
        <v>24</v>
      </c>
      <c r="AJ27" s="3" t="s">
        <v>24</v>
      </c>
      <c r="AK27" s="3" t="s">
        <v>24</v>
      </c>
      <c r="AL27" s="3" t="s">
        <v>24</v>
      </c>
      <c r="AM27" s="3" t="s">
        <v>24</v>
      </c>
      <c r="AN27" s="3" t="s">
        <v>24</v>
      </c>
      <c r="AO27" s="3" t="s">
        <v>24</v>
      </c>
      <c r="AP27" s="3" t="s">
        <v>24</v>
      </c>
      <c r="AQ27" s="3" t="s">
        <v>24</v>
      </c>
      <c r="AR27" s="1">
        <v>2</v>
      </c>
      <c r="AS27" s="1"/>
      <c r="AT27" s="1"/>
      <c r="AU27" s="1">
        <v>2</v>
      </c>
      <c r="AV27" s="1">
        <v>2</v>
      </c>
      <c r="AW27" s="1"/>
      <c r="AX27" s="1">
        <v>2</v>
      </c>
      <c r="AY27" s="1"/>
      <c r="AZ27" s="1"/>
      <c r="BA27" s="1"/>
    </row>
    <row r="28" spans="1:53">
      <c r="A28" s="33">
        <v>24</v>
      </c>
      <c r="B28" s="34" t="s">
        <v>120</v>
      </c>
      <c r="C28" s="34" t="s">
        <v>94</v>
      </c>
      <c r="D28" s="37">
        <f t="shared" si="0"/>
        <v>5.4166666666666661</v>
      </c>
      <c r="E28" s="9" t="s">
        <v>24</v>
      </c>
      <c r="F28" s="9" t="s">
        <v>24</v>
      </c>
      <c r="G28" s="9" t="s">
        <v>24</v>
      </c>
      <c r="H28" s="9">
        <v>3</v>
      </c>
      <c r="I28" s="9">
        <v>3</v>
      </c>
      <c r="J28" s="9" t="s">
        <v>24</v>
      </c>
      <c r="K28" s="9" t="s">
        <v>24</v>
      </c>
      <c r="L28" s="9" t="s">
        <v>24</v>
      </c>
      <c r="M28" s="9" t="s">
        <v>24</v>
      </c>
      <c r="N28" s="9">
        <v>1</v>
      </c>
      <c r="O28" s="9" t="s">
        <v>24</v>
      </c>
      <c r="P28" s="4"/>
      <c r="Q28" s="4"/>
      <c r="R28" s="4"/>
      <c r="S28" s="5"/>
      <c r="T28" s="2"/>
      <c r="U28" s="2"/>
      <c r="V28" s="5"/>
      <c r="W28" s="6"/>
      <c r="X28" s="2"/>
      <c r="Y28" s="6"/>
      <c r="Z28" s="6"/>
      <c r="AA28" s="2"/>
      <c r="AB28" s="3" t="s">
        <v>24</v>
      </c>
      <c r="AC28" s="3" t="s">
        <v>24</v>
      </c>
      <c r="AD28" s="3">
        <v>3</v>
      </c>
      <c r="AE28" s="3">
        <v>3</v>
      </c>
      <c r="AF28" s="3" t="s">
        <v>24</v>
      </c>
      <c r="AG28" s="3" t="s">
        <v>24</v>
      </c>
      <c r="AH28" s="3" t="s">
        <v>24</v>
      </c>
      <c r="AI28" s="3" t="s">
        <v>24</v>
      </c>
      <c r="AJ28" s="3" t="s">
        <v>24</v>
      </c>
      <c r="AK28" s="3" t="s">
        <v>24</v>
      </c>
      <c r="AL28" s="3" t="s">
        <v>24</v>
      </c>
      <c r="AM28" s="3" t="s">
        <v>24</v>
      </c>
      <c r="AN28" s="3" t="s">
        <v>24</v>
      </c>
      <c r="AO28" s="3" t="s">
        <v>24</v>
      </c>
      <c r="AP28" s="3" t="s">
        <v>24</v>
      </c>
      <c r="AQ28" s="3" t="s">
        <v>24</v>
      </c>
      <c r="AR28" s="1">
        <v>3</v>
      </c>
      <c r="AS28" s="1">
        <v>3</v>
      </c>
      <c r="AT28" s="1">
        <v>3</v>
      </c>
      <c r="AU28" s="1"/>
      <c r="AV28" s="1"/>
      <c r="AW28" s="1"/>
      <c r="AX28" s="1"/>
      <c r="AY28" s="1"/>
      <c r="AZ28" s="1"/>
      <c r="BA28" s="1"/>
    </row>
    <row r="29" spans="1:53">
      <c r="A29" s="33">
        <v>25</v>
      </c>
      <c r="B29" s="34" t="s">
        <v>31</v>
      </c>
      <c r="C29" s="34" t="s">
        <v>94</v>
      </c>
      <c r="D29" s="37">
        <f t="shared" si="0"/>
        <v>4</v>
      </c>
      <c r="E29" s="9">
        <v>3</v>
      </c>
      <c r="F29" s="9">
        <v>3</v>
      </c>
      <c r="G29" s="9" t="s">
        <v>24</v>
      </c>
      <c r="H29" s="9">
        <v>3</v>
      </c>
      <c r="I29" s="9">
        <v>3</v>
      </c>
      <c r="J29" s="9">
        <v>3</v>
      </c>
      <c r="K29" s="9">
        <v>3</v>
      </c>
      <c r="L29" s="9">
        <v>3</v>
      </c>
      <c r="M29" s="9" t="s">
        <v>24</v>
      </c>
      <c r="N29" s="9" t="s">
        <v>24</v>
      </c>
      <c r="O29" s="9">
        <v>3</v>
      </c>
      <c r="P29" s="4">
        <v>2</v>
      </c>
      <c r="Q29" s="4">
        <v>2</v>
      </c>
      <c r="R29" s="4">
        <v>2</v>
      </c>
      <c r="S29" s="5">
        <v>2</v>
      </c>
      <c r="T29" s="2">
        <v>2</v>
      </c>
      <c r="U29" s="2">
        <v>2</v>
      </c>
      <c r="V29" s="5">
        <v>2</v>
      </c>
      <c r="W29" s="6">
        <v>2</v>
      </c>
      <c r="X29" s="2">
        <v>2</v>
      </c>
      <c r="Y29" s="6" t="s">
        <v>24</v>
      </c>
      <c r="Z29" s="6">
        <v>2</v>
      </c>
      <c r="AA29" s="2" t="s">
        <v>24</v>
      </c>
      <c r="AB29" s="3" t="s">
        <v>24</v>
      </c>
      <c r="AC29" s="3">
        <v>2</v>
      </c>
      <c r="AD29" s="3">
        <v>2</v>
      </c>
      <c r="AE29" s="3" t="s">
        <v>24</v>
      </c>
      <c r="AF29" s="3" t="s">
        <v>24</v>
      </c>
      <c r="AG29" s="3" t="s">
        <v>24</v>
      </c>
      <c r="AH29" s="3" t="s">
        <v>24</v>
      </c>
      <c r="AI29" s="3" t="s">
        <v>24</v>
      </c>
      <c r="AJ29" s="3" t="s">
        <v>24</v>
      </c>
      <c r="AK29" s="3" t="s">
        <v>24</v>
      </c>
      <c r="AL29" s="3" t="s">
        <v>24</v>
      </c>
      <c r="AM29" s="3" t="s">
        <v>24</v>
      </c>
      <c r="AN29" s="3" t="s">
        <v>24</v>
      </c>
      <c r="AO29" s="3" t="s">
        <v>24</v>
      </c>
      <c r="AP29" s="3" t="s">
        <v>24</v>
      </c>
      <c r="AQ29" s="3">
        <v>1</v>
      </c>
      <c r="AR29" s="1">
        <v>2</v>
      </c>
      <c r="AS29" s="1">
        <v>2</v>
      </c>
      <c r="AT29" s="1">
        <v>2</v>
      </c>
      <c r="AU29" s="1"/>
      <c r="AV29" s="1"/>
      <c r="AW29" s="1"/>
      <c r="AX29" s="1"/>
      <c r="AY29" s="1"/>
      <c r="AZ29" s="1">
        <v>2</v>
      </c>
      <c r="BA29" s="1"/>
    </row>
    <row r="30" spans="1:53">
      <c r="A30" s="33">
        <v>26</v>
      </c>
      <c r="B30" s="34" t="s">
        <v>123</v>
      </c>
      <c r="C30" s="34" t="s">
        <v>94</v>
      </c>
      <c r="D30" s="37">
        <f t="shared" si="0"/>
        <v>3.333333333333333</v>
      </c>
      <c r="E30" s="9">
        <v>3</v>
      </c>
      <c r="F30" s="9">
        <v>3</v>
      </c>
      <c r="G30" s="9">
        <v>3</v>
      </c>
      <c r="H30" s="9">
        <v>3</v>
      </c>
      <c r="I30" s="9">
        <v>3</v>
      </c>
      <c r="J30" s="9">
        <v>3</v>
      </c>
      <c r="K30" s="9">
        <v>3</v>
      </c>
      <c r="L30" s="9" t="s">
        <v>24</v>
      </c>
      <c r="M30" s="9" t="s">
        <v>24</v>
      </c>
      <c r="N30" s="9">
        <v>3</v>
      </c>
      <c r="O30" s="9">
        <v>3</v>
      </c>
      <c r="P30" s="4">
        <v>2</v>
      </c>
      <c r="Q30" s="4">
        <v>2</v>
      </c>
      <c r="R30" s="4">
        <v>2</v>
      </c>
      <c r="S30" s="5">
        <v>2</v>
      </c>
      <c r="T30" s="2">
        <v>2</v>
      </c>
      <c r="U30" s="2">
        <v>2</v>
      </c>
      <c r="V30" s="5">
        <v>2</v>
      </c>
      <c r="W30" s="6">
        <v>2</v>
      </c>
      <c r="X30" s="2">
        <v>2</v>
      </c>
      <c r="Y30" s="6">
        <v>2</v>
      </c>
      <c r="Z30" s="6">
        <v>2</v>
      </c>
      <c r="AA30" s="2"/>
      <c r="AB30" s="3">
        <v>2</v>
      </c>
      <c r="AC30" s="3">
        <v>2</v>
      </c>
      <c r="AD30" s="3" t="s">
        <v>24</v>
      </c>
      <c r="AE30" s="3" t="s">
        <v>24</v>
      </c>
      <c r="AF30" s="3" t="s">
        <v>24</v>
      </c>
      <c r="AG30" s="3" t="s">
        <v>24</v>
      </c>
      <c r="AH30" s="3" t="s">
        <v>24</v>
      </c>
      <c r="AI30" s="3" t="s">
        <v>24</v>
      </c>
      <c r="AJ30" s="3" t="s">
        <v>24</v>
      </c>
      <c r="AK30" s="3">
        <v>2</v>
      </c>
      <c r="AL30" s="3" t="s">
        <v>24</v>
      </c>
      <c r="AM30" s="3" t="s">
        <v>24</v>
      </c>
      <c r="AN30" s="3" t="s">
        <v>24</v>
      </c>
      <c r="AO30" s="3" t="s">
        <v>24</v>
      </c>
      <c r="AP30" s="3">
        <v>2</v>
      </c>
      <c r="AQ30" s="3" t="s">
        <v>24</v>
      </c>
      <c r="AR30" s="1">
        <v>2</v>
      </c>
      <c r="AS30" s="1">
        <v>2</v>
      </c>
      <c r="AT30" s="1">
        <v>2</v>
      </c>
      <c r="AU30" s="1">
        <v>2</v>
      </c>
      <c r="AV30" s="1">
        <v>2</v>
      </c>
      <c r="AW30" s="1">
        <v>2</v>
      </c>
      <c r="AX30" s="1"/>
      <c r="AY30" s="1">
        <v>2</v>
      </c>
      <c r="AZ30" s="1">
        <v>2</v>
      </c>
      <c r="BA30" s="1">
        <v>2</v>
      </c>
    </row>
    <row r="31" spans="1:53">
      <c r="A31" s="33">
        <v>27</v>
      </c>
      <c r="B31" s="34" t="s">
        <v>124</v>
      </c>
      <c r="C31" s="34" t="s">
        <v>94</v>
      </c>
      <c r="D31" s="37">
        <f t="shared" si="0"/>
        <v>4.1666666666666661</v>
      </c>
      <c r="E31" s="9">
        <v>4</v>
      </c>
      <c r="F31" s="9">
        <v>4</v>
      </c>
      <c r="G31" s="9">
        <v>4</v>
      </c>
      <c r="H31" s="9">
        <v>4</v>
      </c>
      <c r="I31" s="9" t="s">
        <v>24</v>
      </c>
      <c r="J31" s="9" t="s">
        <v>24</v>
      </c>
      <c r="K31" s="9">
        <v>4</v>
      </c>
      <c r="L31" s="9" t="s">
        <v>24</v>
      </c>
      <c r="M31" s="9" t="s">
        <v>24</v>
      </c>
      <c r="N31" s="9" t="s">
        <v>24</v>
      </c>
      <c r="O31" s="9">
        <v>4</v>
      </c>
      <c r="P31" s="8">
        <v>3</v>
      </c>
      <c r="Q31" s="8">
        <v>3</v>
      </c>
      <c r="R31" s="8">
        <v>3</v>
      </c>
      <c r="S31" s="8">
        <v>3</v>
      </c>
      <c r="T31" s="8">
        <v>3</v>
      </c>
      <c r="U31" s="8">
        <v>3</v>
      </c>
      <c r="V31" s="8">
        <v>3</v>
      </c>
      <c r="W31" s="8">
        <v>3</v>
      </c>
      <c r="X31" s="8">
        <v>3</v>
      </c>
      <c r="Y31" s="8" t="s">
        <v>24</v>
      </c>
      <c r="Z31" s="8" t="s">
        <v>24</v>
      </c>
      <c r="AA31" s="8" t="s">
        <v>24</v>
      </c>
      <c r="AB31" s="3" t="s">
        <v>24</v>
      </c>
      <c r="AC31" s="3">
        <v>3</v>
      </c>
      <c r="AD31" s="3">
        <v>3</v>
      </c>
      <c r="AE31" s="3" t="s">
        <v>24</v>
      </c>
      <c r="AF31" s="3" t="s">
        <v>24</v>
      </c>
      <c r="AG31" s="3" t="s">
        <v>24</v>
      </c>
      <c r="AH31" s="3" t="s">
        <v>24</v>
      </c>
      <c r="AI31" s="3" t="s">
        <v>24</v>
      </c>
      <c r="AJ31" s="3" t="s">
        <v>24</v>
      </c>
      <c r="AK31" s="3" t="s">
        <v>24</v>
      </c>
      <c r="AL31" s="3" t="s">
        <v>24</v>
      </c>
      <c r="AM31" s="3" t="s">
        <v>24</v>
      </c>
      <c r="AN31" s="3" t="s">
        <v>24</v>
      </c>
      <c r="AO31" s="3" t="s">
        <v>24</v>
      </c>
      <c r="AP31" s="3" t="s">
        <v>24</v>
      </c>
      <c r="AQ31" s="3" t="s">
        <v>24</v>
      </c>
      <c r="AR31" s="1">
        <v>3</v>
      </c>
      <c r="AS31" s="1"/>
      <c r="AT31" s="1">
        <v>3</v>
      </c>
      <c r="AU31" s="1">
        <v>3</v>
      </c>
      <c r="AV31" s="1">
        <v>3</v>
      </c>
      <c r="AW31" s="1">
        <v>3</v>
      </c>
      <c r="AX31" s="1"/>
      <c r="AY31" s="1"/>
      <c r="AZ31" s="1"/>
      <c r="BA31" s="1">
        <v>1</v>
      </c>
    </row>
    <row r="32" spans="1:53">
      <c r="A32" s="33">
        <v>28</v>
      </c>
      <c r="B32" s="34" t="s">
        <v>125</v>
      </c>
      <c r="C32" s="34" t="s">
        <v>94</v>
      </c>
      <c r="D32" s="37">
        <f t="shared" si="0"/>
        <v>3.583333333333333</v>
      </c>
      <c r="E32" s="9" t="s">
        <v>24</v>
      </c>
      <c r="F32" s="9">
        <v>5</v>
      </c>
      <c r="G32" s="9" t="s">
        <v>24</v>
      </c>
      <c r="H32" s="9" t="s">
        <v>24</v>
      </c>
      <c r="I32" s="9">
        <v>5</v>
      </c>
      <c r="J32" s="9" t="s">
        <v>24</v>
      </c>
      <c r="K32" s="9" t="s">
        <v>24</v>
      </c>
      <c r="L32" s="9" t="s">
        <v>24</v>
      </c>
      <c r="M32" s="9" t="s">
        <v>24</v>
      </c>
      <c r="N32" s="9">
        <v>5</v>
      </c>
      <c r="O32" s="9">
        <v>5</v>
      </c>
      <c r="P32" s="8">
        <v>2</v>
      </c>
      <c r="Q32" s="8">
        <v>2</v>
      </c>
      <c r="R32" s="8" t="s">
        <v>24</v>
      </c>
      <c r="S32" s="8">
        <v>2</v>
      </c>
      <c r="T32" s="8" t="s">
        <v>24</v>
      </c>
      <c r="U32" s="8" t="s">
        <v>24</v>
      </c>
      <c r="V32" s="8">
        <v>2</v>
      </c>
      <c r="W32" s="8">
        <v>2</v>
      </c>
      <c r="X32" s="8" t="s">
        <v>24</v>
      </c>
      <c r="Y32" s="8" t="s">
        <v>24</v>
      </c>
      <c r="Z32" s="8" t="s">
        <v>24</v>
      </c>
      <c r="AA32" s="8" t="s">
        <v>24</v>
      </c>
      <c r="AB32" s="3">
        <v>2</v>
      </c>
      <c r="AC32" s="3">
        <v>2</v>
      </c>
      <c r="AD32" s="3">
        <v>2</v>
      </c>
      <c r="AE32" s="3">
        <v>2</v>
      </c>
      <c r="AF32" s="3">
        <v>2</v>
      </c>
      <c r="AG32" s="3">
        <v>2</v>
      </c>
      <c r="AH32" s="3">
        <v>2</v>
      </c>
      <c r="AI32" s="3">
        <v>2</v>
      </c>
      <c r="AJ32" s="3" t="s">
        <v>24</v>
      </c>
      <c r="AK32" s="3">
        <v>2</v>
      </c>
      <c r="AL32" s="3">
        <v>2</v>
      </c>
      <c r="AM32" s="3">
        <v>2</v>
      </c>
      <c r="AN32" s="3">
        <v>2</v>
      </c>
      <c r="AO32" s="3">
        <v>2</v>
      </c>
      <c r="AP32" s="3" t="s">
        <v>24</v>
      </c>
      <c r="AQ32" s="3">
        <v>2</v>
      </c>
      <c r="AR32" s="1">
        <v>2</v>
      </c>
      <c r="AS32" s="1">
        <v>2</v>
      </c>
      <c r="AT32" s="1">
        <v>2</v>
      </c>
      <c r="AU32" s="1">
        <v>2</v>
      </c>
      <c r="AV32" s="1">
        <v>2</v>
      </c>
      <c r="AW32" s="1">
        <v>2</v>
      </c>
      <c r="AX32" s="1"/>
      <c r="AY32" s="1">
        <v>2</v>
      </c>
      <c r="AZ32" s="1"/>
      <c r="BA32" s="1"/>
    </row>
    <row r="33" spans="1:53">
      <c r="A33" s="33">
        <v>29</v>
      </c>
      <c r="B33" s="34" t="s">
        <v>32</v>
      </c>
      <c r="C33" s="34" t="s">
        <v>94</v>
      </c>
      <c r="D33" s="37">
        <f t="shared" si="0"/>
        <v>5.5</v>
      </c>
      <c r="E33" s="9">
        <v>4</v>
      </c>
      <c r="F33" s="9">
        <v>4</v>
      </c>
      <c r="G33" s="9" t="s">
        <v>24</v>
      </c>
      <c r="H33" s="9" t="s">
        <v>24</v>
      </c>
      <c r="I33" s="9" t="s">
        <v>24</v>
      </c>
      <c r="J33" s="9" t="s">
        <v>24</v>
      </c>
      <c r="K33" s="9">
        <v>1</v>
      </c>
      <c r="L33" s="9" t="s">
        <v>24</v>
      </c>
      <c r="M33" s="9" t="s">
        <v>24</v>
      </c>
      <c r="N33" s="9" t="s">
        <v>24</v>
      </c>
      <c r="O33" s="9">
        <v>4</v>
      </c>
      <c r="P33" s="8" t="s">
        <v>24</v>
      </c>
      <c r="Q33" s="8">
        <v>3</v>
      </c>
      <c r="R33" s="8">
        <v>3</v>
      </c>
      <c r="S33" s="8"/>
      <c r="T33" s="8">
        <v>3</v>
      </c>
      <c r="U33" s="8" t="s">
        <v>24</v>
      </c>
      <c r="V33" s="8" t="s">
        <v>24</v>
      </c>
      <c r="W33" s="8" t="s">
        <v>24</v>
      </c>
      <c r="X33" s="8" t="s">
        <v>24</v>
      </c>
      <c r="Y33" s="8" t="s">
        <v>24</v>
      </c>
      <c r="Z33" s="8" t="s">
        <v>24</v>
      </c>
      <c r="AA33" s="8" t="s">
        <v>24</v>
      </c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>
      <c r="A34" s="33">
        <v>30</v>
      </c>
      <c r="B34" s="34" t="s">
        <v>127</v>
      </c>
      <c r="C34" s="34" t="s">
        <v>94</v>
      </c>
      <c r="D34" s="37">
        <f t="shared" si="0"/>
        <v>5.8333333333333339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8">
        <v>3</v>
      </c>
      <c r="Q34" s="8" t="s">
        <v>24</v>
      </c>
      <c r="R34" s="8">
        <v>3</v>
      </c>
      <c r="S34" s="8"/>
      <c r="T34" s="8">
        <v>3</v>
      </c>
      <c r="U34" s="8" t="s">
        <v>24</v>
      </c>
      <c r="V34" s="8" t="s">
        <v>24</v>
      </c>
      <c r="W34" s="8" t="s">
        <v>24</v>
      </c>
      <c r="X34" s="8" t="s">
        <v>24</v>
      </c>
      <c r="Y34" s="8" t="s">
        <v>24</v>
      </c>
      <c r="Z34" s="8" t="s">
        <v>24</v>
      </c>
      <c r="AA34" s="8" t="s">
        <v>24</v>
      </c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>
      <c r="A35" s="33">
        <v>31</v>
      </c>
      <c r="B35" s="34" t="s">
        <v>67</v>
      </c>
      <c r="C35" s="34" t="s">
        <v>94</v>
      </c>
      <c r="D35" s="37">
        <f t="shared" si="0"/>
        <v>6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3" t="s">
        <v>24</v>
      </c>
      <c r="AC35" s="3" t="s">
        <v>24</v>
      </c>
      <c r="AD35" s="3">
        <v>4</v>
      </c>
      <c r="AE35" s="3" t="s">
        <v>24</v>
      </c>
      <c r="AF35" s="3" t="s">
        <v>24</v>
      </c>
      <c r="AG35" s="3" t="s">
        <v>24</v>
      </c>
      <c r="AH35" s="3" t="s">
        <v>24</v>
      </c>
      <c r="AI35" s="3" t="s">
        <v>24</v>
      </c>
      <c r="AJ35" s="3" t="s">
        <v>24</v>
      </c>
      <c r="AK35" s="3" t="s">
        <v>24</v>
      </c>
      <c r="AL35" s="3" t="s">
        <v>24</v>
      </c>
      <c r="AM35" s="3" t="s">
        <v>24</v>
      </c>
      <c r="AN35" s="3" t="s">
        <v>24</v>
      </c>
      <c r="AO35" s="3" t="s">
        <v>24</v>
      </c>
      <c r="AP35" s="3" t="s">
        <v>24</v>
      </c>
      <c r="AQ35" s="3" t="s">
        <v>24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>
      <c r="A36" s="33">
        <v>32</v>
      </c>
      <c r="B36" s="34" t="s">
        <v>68</v>
      </c>
      <c r="C36" s="34" t="s">
        <v>94</v>
      </c>
      <c r="D36" s="37">
        <f t="shared" si="0"/>
        <v>5.75</v>
      </c>
      <c r="E36" s="9">
        <v>4</v>
      </c>
      <c r="F36" s="9">
        <v>4</v>
      </c>
      <c r="G36" s="9" t="s">
        <v>24</v>
      </c>
      <c r="H36" s="9" t="s">
        <v>24</v>
      </c>
      <c r="I36" s="9" t="s">
        <v>24</v>
      </c>
      <c r="J36" s="9" t="s">
        <v>24</v>
      </c>
      <c r="K36" s="9" t="s">
        <v>24</v>
      </c>
      <c r="L36" s="9" t="s">
        <v>24</v>
      </c>
      <c r="M36" s="9" t="s">
        <v>24</v>
      </c>
      <c r="N36" s="9" t="s">
        <v>24</v>
      </c>
      <c r="O36" s="9" t="s">
        <v>24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3">
        <v>4</v>
      </c>
      <c r="AC36" s="3" t="s">
        <v>24</v>
      </c>
      <c r="AD36" s="3" t="s">
        <v>24</v>
      </c>
      <c r="AE36" s="3" t="s">
        <v>24</v>
      </c>
      <c r="AF36" s="3">
        <v>4</v>
      </c>
      <c r="AG36" s="3" t="s">
        <v>24</v>
      </c>
      <c r="AH36" s="3" t="s">
        <v>24</v>
      </c>
      <c r="AI36" s="3" t="s">
        <v>24</v>
      </c>
      <c r="AJ36" s="3" t="s">
        <v>24</v>
      </c>
      <c r="AK36" s="3" t="s">
        <v>24</v>
      </c>
      <c r="AL36" s="3" t="s">
        <v>24</v>
      </c>
      <c r="AM36" s="3" t="s">
        <v>24</v>
      </c>
      <c r="AN36" s="3" t="s">
        <v>24</v>
      </c>
      <c r="AO36" s="3" t="s">
        <v>24</v>
      </c>
      <c r="AP36" s="3" t="s">
        <v>24</v>
      </c>
      <c r="AQ36" s="3" t="s">
        <v>24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</row>
  </sheetData>
  <sortState ref="A3:AG36">
    <sortCondition ref="B3:B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Результаты команд</vt:lpstr>
      <vt:lpstr>Команды-виды</vt:lpstr>
      <vt:lpstr>Расчётная таблица</vt:lpstr>
      <vt:lpstr>Архив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Rekubratskiy</dc:creator>
  <cp:lastModifiedBy>Офис3</cp:lastModifiedBy>
  <dcterms:created xsi:type="dcterms:W3CDTF">2026-01-22T13:21:33Z</dcterms:created>
  <dcterms:modified xsi:type="dcterms:W3CDTF">2026-02-26T08:50:03Z</dcterms:modified>
</cp:coreProperties>
</file>